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591" activeTab="0"/>
  </bookViews>
  <sheets>
    <sheet name="统计表" sheetId="1" r:id="rId1"/>
    <sheet name="sc" sheetId="2" r:id="rId2"/>
    <sheet name="goal" sheetId="3" r:id="rId3"/>
    <sheet name="shoot" sheetId="4" r:id="rId4"/>
    <sheet name="player_A" sheetId="5" r:id="rId5"/>
    <sheet name="player_B" sheetId="6" r:id="rId6"/>
  </sheets>
  <definedNames/>
  <calcPr fullCalcOnLoad="1"/>
</workbook>
</file>

<file path=xl/sharedStrings.xml><?xml version="1.0" encoding="utf-8"?>
<sst xmlns="http://schemas.openxmlformats.org/spreadsheetml/2006/main" count="1336" uniqueCount="368">
  <si>
    <t>备注</t>
  </si>
  <si>
    <t>比赛名称：</t>
  </si>
  <si>
    <t>场序：</t>
  </si>
  <si>
    <t>日期和时间</t>
  </si>
  <si>
    <t>天气</t>
  </si>
  <si>
    <t>比赛监督</t>
  </si>
  <si>
    <t>裁判员</t>
  </si>
  <si>
    <t>持续时间</t>
  </si>
  <si>
    <t>第一助理裁判员</t>
  </si>
  <si>
    <t>第二助理裁判员</t>
  </si>
  <si>
    <t>温度</t>
  </si>
  <si>
    <t>第四官员</t>
  </si>
  <si>
    <t>统计员</t>
  </si>
  <si>
    <t>体育场</t>
  </si>
  <si>
    <t>风力</t>
  </si>
  <si>
    <t>场地条件</t>
  </si>
  <si>
    <t>观众人数</t>
  </si>
  <si>
    <t>草质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</si>
  <si>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</si>
  <si>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</si>
  <si>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</si>
  <si>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</si>
  <si>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</si>
  <si>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</si>
  <si>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</si>
  <si>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</si>
  <si>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</si>
  <si>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</si>
  <si>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时间</t>
  </si>
  <si>
    <t>序号</t>
  </si>
  <si>
    <t>运动队</t>
  </si>
  <si>
    <t>队员</t>
  </si>
  <si>
    <t>主队</t>
  </si>
  <si>
    <t>全队合计</t>
  </si>
  <si>
    <t>客队</t>
  </si>
  <si>
    <t>合    计</t>
  </si>
  <si>
    <t>进  球  过  程  概  述</t>
  </si>
  <si>
    <t>比赛名称</t>
  </si>
  <si>
    <t>轮次</t>
  </si>
  <si>
    <t>场序</t>
  </si>
  <si>
    <t>比赛日期</t>
  </si>
  <si>
    <t>持</t>
  </si>
  <si>
    <t>体育场</t>
  </si>
  <si>
    <t>监督</t>
  </si>
  <si>
    <t>主裁</t>
  </si>
  <si>
    <t>副裁一</t>
  </si>
  <si>
    <t>副裁二</t>
  </si>
  <si>
    <t>第四</t>
  </si>
  <si>
    <t>统计员</t>
  </si>
  <si>
    <t>天气</t>
  </si>
  <si>
    <t>温</t>
  </si>
  <si>
    <t>湿</t>
  </si>
  <si>
    <t>风</t>
  </si>
  <si>
    <t>草</t>
  </si>
  <si>
    <t>平</t>
  </si>
  <si>
    <t>观众</t>
  </si>
  <si>
    <t>主队</t>
  </si>
  <si>
    <t>客队</t>
  </si>
  <si>
    <t>z_s</t>
  </si>
  <si>
    <t>k_s</t>
  </si>
  <si>
    <t>z_x</t>
  </si>
  <si>
    <t>k_x</t>
  </si>
  <si>
    <t>s_z1</t>
  </si>
  <si>
    <t>s_z2</t>
  </si>
  <si>
    <t>s_z3</t>
  </si>
  <si>
    <t>s_z4</t>
  </si>
  <si>
    <t>s_z5</t>
  </si>
  <si>
    <t>s_z6</t>
  </si>
  <si>
    <t>s_z7</t>
  </si>
  <si>
    <t>s_z8</t>
  </si>
  <si>
    <t>s_z9</t>
  </si>
  <si>
    <t>s_k1</t>
  </si>
  <si>
    <t>s_k2</t>
  </si>
  <si>
    <t>s_k3</t>
  </si>
  <si>
    <t>s_k4</t>
  </si>
  <si>
    <t>s_k5</t>
  </si>
  <si>
    <t>s_k6</t>
  </si>
  <si>
    <t>s_k7</t>
  </si>
  <si>
    <t>s_k8</t>
  </si>
  <si>
    <t>s_k9</t>
  </si>
  <si>
    <t>q_z1</t>
  </si>
  <si>
    <t>q_z2</t>
  </si>
  <si>
    <t>q_z3</t>
  </si>
  <si>
    <t>q_z4</t>
  </si>
  <si>
    <t>q_z5</t>
  </si>
  <si>
    <t>q_z6</t>
  </si>
  <si>
    <t>q_z7</t>
  </si>
  <si>
    <t>q_z8</t>
  </si>
  <si>
    <t>q_k1</t>
  </si>
  <si>
    <t>q_k2</t>
  </si>
  <si>
    <t>q_k3</t>
  </si>
  <si>
    <t>q_k4</t>
  </si>
  <si>
    <t>q_k5</t>
  </si>
  <si>
    <t>q_k6</t>
  </si>
  <si>
    <t>q_k7</t>
  </si>
  <si>
    <t>q_k8</t>
  </si>
  <si>
    <t>半时</t>
  </si>
  <si>
    <t>时间</t>
  </si>
  <si>
    <t>主客队</t>
  </si>
  <si>
    <t>号码</t>
  </si>
  <si>
    <t>姓名</t>
  </si>
  <si>
    <t>事件</t>
  </si>
  <si>
    <t>方式</t>
  </si>
  <si>
    <t>助攻号码</t>
  </si>
  <si>
    <t>助攻姓名</t>
  </si>
  <si>
    <t>助攻方式</t>
  </si>
  <si>
    <t>助攻区域</t>
  </si>
  <si>
    <t/>
  </si>
  <si>
    <t>主力</t>
  </si>
  <si>
    <t>上场</t>
  </si>
  <si>
    <t>下场</t>
  </si>
  <si>
    <t>黄牌</t>
  </si>
  <si>
    <t>二黄</t>
  </si>
  <si>
    <t>红牌</t>
  </si>
  <si>
    <t>比赛时间</t>
  </si>
  <si>
    <t>湿度</t>
  </si>
  <si>
    <t>序号</t>
  </si>
  <si>
    <t>队名</t>
  </si>
  <si>
    <r>
      <t>比赛</t>
    </r>
    <r>
      <rPr>
        <sz val="10"/>
        <rFont val="Arial"/>
        <family val="2"/>
      </rPr>
      <t>id</t>
    </r>
  </si>
  <si>
    <r>
      <t>队名</t>
    </r>
    <r>
      <rPr>
        <sz val="10"/>
        <rFont val="Arial"/>
        <family val="2"/>
      </rPr>
      <t>id</t>
    </r>
  </si>
  <si>
    <r>
      <t>队员</t>
    </r>
    <r>
      <rPr>
        <sz val="10"/>
        <rFont val="Arial"/>
        <family val="2"/>
      </rPr>
      <t>id</t>
    </r>
  </si>
  <si>
    <r>
      <t>区域</t>
    </r>
    <r>
      <rPr>
        <sz val="10"/>
        <rFont val="Arial"/>
        <family val="2"/>
      </rPr>
      <t>id</t>
    </r>
  </si>
  <si>
    <r>
      <t>助攻队员</t>
    </r>
    <r>
      <rPr>
        <sz val="10"/>
        <rFont val="Arial"/>
        <family val="2"/>
      </rPr>
      <t>id</t>
    </r>
  </si>
  <si>
    <r>
      <t>位置</t>
    </r>
    <r>
      <rPr>
        <sz val="10"/>
        <rFont val="Arial"/>
        <family val="2"/>
      </rPr>
      <t>id</t>
    </r>
  </si>
  <si>
    <t>中国足球协会职业联赛</t>
  </si>
  <si>
    <r>
      <t>轮次</t>
    </r>
    <r>
      <rPr>
        <sz val="10"/>
        <rFont val="宋体"/>
        <family val="0"/>
      </rPr>
      <t>：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</si>
  <si>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</si>
  <si>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基本技术统计</t>
  </si>
  <si>
    <t xml:space="preserve">协助队员号码    </t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</si>
  <si>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</si>
  <si>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</si>
  <si>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</si>
  <si>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</si>
  <si>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</si>
  <si>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</si>
  <si>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</si>
  <si>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</si>
  <si>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</si>
  <si>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</si>
  <si>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</si>
  <si>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</si>
  <si>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攻入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米成功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</si>
  <si>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</si>
  <si>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</si>
  <si>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</si>
  <si>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</si>
  <si>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</si>
  <si>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</si>
  <si>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</si>
  <si>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</si>
  <si>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罚出场</t>
  </si>
  <si>
    <t>s_z10</t>
  </si>
  <si>
    <t>s_z11</t>
  </si>
  <si>
    <t>s_z12</t>
  </si>
  <si>
    <t>s_z13</t>
  </si>
  <si>
    <t>s_z14</t>
  </si>
  <si>
    <t>s_k10</t>
  </si>
  <si>
    <t>s_k11</t>
  </si>
  <si>
    <t>s_k12</t>
  </si>
  <si>
    <t>s_k13</t>
  </si>
  <si>
    <t>s_k14</t>
  </si>
  <si>
    <r>
      <t>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</t>
    </r>
  </si>
  <si>
    <t>主  队</t>
  </si>
  <si>
    <t>客  队</t>
  </si>
  <si>
    <t>细述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</si>
  <si>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</si>
  <si>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</si>
  <si>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</si>
  <si>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</si>
  <si>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</si>
  <si>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</si>
  <si>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</si>
  <si>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</si>
  <si>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</si>
  <si>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</si>
  <si>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</si>
  <si>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</si>
  <si>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</si>
  <si>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</si>
  <si>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</si>
  <si>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</si>
  <si>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</si>
  <si>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</si>
  <si>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区域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</si>
  <si>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</si>
  <si>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射门前</t>
    </r>
    <r>
      <rPr>
        <sz val="7"/>
        <rFont val="Times New Roman"/>
        <family val="1"/>
      </rPr>
      <t xml:space="preserve">  </t>
    </r>
    <r>
      <rPr>
        <sz val="7"/>
        <rFont val="宋体"/>
        <family val="0"/>
      </rPr>
      <t>进攻方式</t>
    </r>
  </si>
  <si>
    <t>射门  区域</t>
  </si>
  <si>
    <t xml:space="preserve">射门  部位 </t>
  </si>
  <si>
    <r>
      <t>射门区域：</t>
    </r>
    <r>
      <rPr>
        <sz val="9"/>
        <rFont val="宋体"/>
        <family val="0"/>
      </rPr>
      <t>禁区内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外；</t>
    </r>
    <r>
      <rPr>
        <b/>
        <sz val="9"/>
        <rFont val="宋体"/>
        <family val="0"/>
      </rPr>
      <t>射门部位：</t>
    </r>
    <r>
      <rPr>
        <sz val="9"/>
        <rFont val="宋体"/>
        <family val="0"/>
      </rPr>
      <t>脚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头；</t>
    </r>
    <r>
      <rPr>
        <b/>
        <sz val="9"/>
        <rFont val="宋体"/>
        <family val="0"/>
      </rPr>
      <t>直接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间接射：</t>
    </r>
    <r>
      <rPr>
        <sz val="9"/>
        <rFont val="宋体"/>
        <family val="0"/>
      </rPr>
      <t>直接射门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接停或运控后射门；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射门前进攻方式：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配合射、突破射、点球、任意球、角球、补射；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</t>
    </r>
  </si>
  <si>
    <t>任意球射门</t>
  </si>
  <si>
    <t>角球射门</t>
  </si>
  <si>
    <t>z10</t>
  </si>
  <si>
    <t>z11</t>
  </si>
  <si>
    <t>k10</t>
  </si>
  <si>
    <t>k11</t>
  </si>
  <si>
    <t>备注</t>
  </si>
  <si>
    <t>A07041</t>
  </si>
  <si>
    <r>
      <t>2004</t>
    </r>
    <r>
      <rPr>
        <sz val="10"/>
        <rFont val="宋体"/>
        <family val="0"/>
      </rPr>
      <t>年中国足协超级联赛</t>
    </r>
  </si>
  <si>
    <t>07</t>
  </si>
  <si>
    <t>041</t>
  </si>
  <si>
    <t>济南省体育中心</t>
  </si>
  <si>
    <t>张继成</t>
  </si>
  <si>
    <t>杨志强</t>
  </si>
  <si>
    <t>于铎</t>
  </si>
  <si>
    <t>李刚</t>
  </si>
  <si>
    <t>陈红辉</t>
  </si>
  <si>
    <r>
      <t>李政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米苏木</t>
    </r>
  </si>
  <si>
    <t>晴天</t>
  </si>
  <si>
    <t>山东鲁能泰山足球俱乐部队</t>
  </si>
  <si>
    <t>上海中远三林足球俱乐部国际队</t>
  </si>
  <si>
    <t>上</t>
  </si>
  <si>
    <t>29</t>
  </si>
  <si>
    <t>主</t>
  </si>
  <si>
    <t>山东</t>
  </si>
  <si>
    <t>12</t>
  </si>
  <si>
    <t>10</t>
  </si>
  <si>
    <t>1210</t>
  </si>
  <si>
    <t>尼古拉斯</t>
  </si>
  <si>
    <t>射进</t>
  </si>
  <si>
    <t>接停射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</si>
  <si>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间接</t>
    </r>
    <r>
      <rPr>
        <sz val="10"/>
        <rFont val="Arial"/>
        <family val="2"/>
      </rPr>
      <t>,</t>
    </r>
    <r>
      <rPr>
        <sz val="10"/>
        <rFont val="宋体"/>
        <family val="0"/>
      </rPr>
      <t>接停射</t>
    </r>
  </si>
  <si>
    <t>3</t>
  </si>
  <si>
    <t>禁区内</t>
  </si>
  <si>
    <t xml:space="preserve"> 2</t>
  </si>
  <si>
    <t>1202</t>
  </si>
  <si>
    <t>刘金东</t>
  </si>
  <si>
    <t>－：短传</t>
  </si>
  <si>
    <t>下</t>
  </si>
  <si>
    <t>54</t>
  </si>
  <si>
    <t>直接脚射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</si>
  <si>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配合射</t>
    </r>
  </si>
  <si>
    <t>2</t>
  </si>
  <si>
    <t>1229</t>
  </si>
  <si>
    <t>李金羽</t>
  </si>
  <si>
    <t>58</t>
  </si>
  <si>
    <t xml:space="preserve"> 8</t>
  </si>
  <si>
    <t>1208</t>
  </si>
  <si>
    <t>李霄鹏</t>
  </si>
  <si>
    <t>70</t>
  </si>
  <si>
    <t>客</t>
  </si>
  <si>
    <t>中远</t>
  </si>
  <si>
    <t>02</t>
  </si>
  <si>
    <t>0229</t>
  </si>
  <si>
    <t>阿尤</t>
  </si>
  <si>
    <t>头射</t>
  </si>
  <si>
    <r>
      <t>头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配合射</t>
    </r>
  </si>
  <si>
    <t>87</t>
  </si>
  <si>
    <t xml:space="preserve"> 7</t>
  </si>
  <si>
    <t>1207</t>
  </si>
  <si>
    <t>宋黎辉</t>
  </si>
  <si>
    <t>92+</t>
  </si>
  <si>
    <t>0208</t>
  </si>
  <si>
    <t>李彦</t>
  </si>
  <si>
    <t>6</t>
  </si>
  <si>
    <t>射偏</t>
  </si>
  <si>
    <t>11</t>
  </si>
  <si>
    <t>16</t>
  </si>
  <si>
    <t>1216</t>
  </si>
  <si>
    <t>高尧</t>
  </si>
  <si>
    <t>14</t>
  </si>
  <si>
    <t>26</t>
  </si>
  <si>
    <t>射正</t>
  </si>
  <si>
    <t>27</t>
  </si>
  <si>
    <t>7</t>
  </si>
  <si>
    <t>禁区外</t>
  </si>
  <si>
    <t>33</t>
  </si>
  <si>
    <t>35</t>
  </si>
  <si>
    <t>42</t>
  </si>
  <si>
    <t xml:space="preserve"> 5</t>
  </si>
  <si>
    <t>1205</t>
  </si>
  <si>
    <t>舒畅</t>
  </si>
  <si>
    <t>46+</t>
  </si>
  <si>
    <t>99</t>
  </si>
  <si>
    <t>0299</t>
  </si>
  <si>
    <t>48</t>
  </si>
  <si>
    <t xml:space="preserve"> 9</t>
  </si>
  <si>
    <t>0209</t>
  </si>
  <si>
    <t>祁宏</t>
  </si>
  <si>
    <t>5</t>
  </si>
  <si>
    <t>50</t>
  </si>
  <si>
    <t xml:space="preserve"> 3</t>
  </si>
  <si>
    <t>0203</t>
  </si>
  <si>
    <t>赵作峻</t>
  </si>
  <si>
    <t>8</t>
  </si>
  <si>
    <t>53</t>
  </si>
  <si>
    <t>25</t>
  </si>
  <si>
    <t>1225</t>
  </si>
  <si>
    <t>矫喆</t>
  </si>
  <si>
    <t>56</t>
  </si>
  <si>
    <t>24</t>
  </si>
  <si>
    <t>0224</t>
  </si>
  <si>
    <t>郑涛</t>
  </si>
  <si>
    <t>74</t>
  </si>
  <si>
    <t>88</t>
  </si>
  <si>
    <t>89</t>
  </si>
  <si>
    <t>90</t>
  </si>
  <si>
    <t>首发</t>
  </si>
  <si>
    <t>1</t>
  </si>
  <si>
    <t>1203</t>
  </si>
  <si>
    <t>王超</t>
  </si>
  <si>
    <t>83</t>
  </si>
  <si>
    <t xml:space="preserve"> 6</t>
  </si>
  <si>
    <t>1206</t>
  </si>
  <si>
    <t>弗拉多</t>
  </si>
  <si>
    <t>67</t>
  </si>
  <si>
    <t>44</t>
  </si>
  <si>
    <t>23</t>
  </si>
  <si>
    <t>1223</t>
  </si>
  <si>
    <t>邓小飞</t>
  </si>
  <si>
    <t xml:space="preserve"> 1</t>
  </si>
  <si>
    <t>1201</t>
  </si>
  <si>
    <t>宗磊</t>
  </si>
  <si>
    <t>替补</t>
  </si>
  <si>
    <t>1212</t>
  </si>
  <si>
    <t>邓程</t>
  </si>
  <si>
    <t>1214</t>
  </si>
  <si>
    <t>苑维玮</t>
  </si>
  <si>
    <t>15</t>
  </si>
  <si>
    <t>1215</t>
  </si>
  <si>
    <t>范学伟</t>
  </si>
  <si>
    <t>18</t>
  </si>
  <si>
    <t>1218</t>
  </si>
  <si>
    <t>周海滨</t>
  </si>
  <si>
    <t>31</t>
  </si>
  <si>
    <t>1231</t>
  </si>
  <si>
    <t>韩鹏</t>
  </si>
  <si>
    <t>32</t>
  </si>
  <si>
    <t>1232</t>
  </si>
  <si>
    <t>孟垚</t>
  </si>
  <si>
    <t xml:space="preserve"> 4</t>
  </si>
  <si>
    <t>0204</t>
  </si>
  <si>
    <t>黄震华</t>
  </si>
  <si>
    <t>46</t>
  </si>
  <si>
    <t>0207</t>
  </si>
  <si>
    <t>吴承瑛</t>
  </si>
  <si>
    <t>61</t>
  </si>
  <si>
    <t>28</t>
  </si>
  <si>
    <t>0211</t>
  </si>
  <si>
    <t>杜蘋</t>
  </si>
  <si>
    <t>17</t>
  </si>
  <si>
    <t>0217</t>
  </si>
  <si>
    <t>沈晗</t>
  </si>
  <si>
    <t>36</t>
  </si>
  <si>
    <t>20</t>
  </si>
  <si>
    <t>0220</t>
  </si>
  <si>
    <t>王赟</t>
  </si>
  <si>
    <t>22</t>
  </si>
  <si>
    <t>0222</t>
  </si>
  <si>
    <t>江津</t>
  </si>
  <si>
    <t>0206</t>
  </si>
  <si>
    <t>张卫华</t>
  </si>
  <si>
    <t>0212</t>
  </si>
  <si>
    <t>冯雷</t>
  </si>
  <si>
    <t>0218</t>
  </si>
  <si>
    <t>黄勇</t>
  </si>
  <si>
    <t>0227</t>
  </si>
  <si>
    <t>詹可强</t>
  </si>
  <si>
    <t>0228</t>
  </si>
  <si>
    <t>于海</t>
  </si>
  <si>
    <t>30</t>
  </si>
  <si>
    <t>0230</t>
  </si>
  <si>
    <t>阿达姆斯</t>
  </si>
  <si>
    <t>阿尔西诺</t>
  </si>
  <si>
    <r>
      <t>李政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米苏牧</t>
    </r>
  </si>
  <si>
    <t>2004-6-2019:40:00</t>
  </si>
  <si>
    <t>阿尤</t>
  </si>
  <si>
    <t>阿尔西诺</t>
  </si>
  <si>
    <t>注：此技术统计为临场统计：如有错漏，将随时更正，最终以裁判员报告为准。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</si>
</sst>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1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宋体"/>
      <family val="0"/>
    </font>
    <font>
      <sz val="24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隶书"/>
      <family val="3"/>
    </font>
    <font>
      <b/>
      <sz val="26"/>
      <name val="黑体"/>
      <family val="0"/>
    </font>
    <font>
      <sz val="7"/>
      <name val="宋体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  <xf numFmtId="22" fontId="0" fillId="0" borderId="0" xfId="0" applyAlignment="1">
      <alignment/>
    </xf>
    <xf numFmtId="0" fontId="6" fillId="0" borderId="0" xfId="16" applyFont="1" applyAlignment="1">
      <alignment horizontal="center" vertical="center"/>
      <protection/>
    </xf>
    <xf numFmtId="49" fontId="5" fillId="0" borderId="0" xfId="16" applyNumberFormat="1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16" applyFont="1" applyBorder="1" applyAlignment="1">
      <alignment horizontal="center" vertical="center" shrinkToFit="1"/>
      <protection/>
    </xf>
    <xf numFmtId="0" fontId="4" fillId="0" borderId="11" xfId="16" applyFont="1" applyBorder="1" applyAlignment="1">
      <alignment horizontal="center" vertical="center" shrinkToFit="1"/>
      <protection/>
    </xf>
    <xf numFmtId="0" fontId="4" fillId="0" borderId="10" xfId="16" applyFont="1" applyBorder="1" applyAlignment="1">
      <alignment horizontal="center" vertical="center" shrinkToFit="1"/>
      <protection/>
    </xf>
    <xf numFmtId="0" fontId="4" fillId="0" borderId="12" xfId="16" applyNumberFormat="1" applyFont="1" applyBorder="1" applyAlignment="1">
      <alignment horizontal="center" vertical="center"/>
      <protection/>
    </xf>
    <xf numFmtId="0" fontId="4" fillId="0" borderId="13" xfId="16" applyFont="1" applyFill="1" applyBorder="1" applyAlignment="1">
      <alignment horizontal="center" vertical="center"/>
      <protection/>
    </xf>
    <xf numFmtId="0" fontId="7" fillId="0" borderId="14" xfId="16" applyNumberFormat="1" applyFont="1" applyBorder="1" applyAlignment="1">
      <alignment horizontal="center" vertical="center"/>
      <protection/>
    </xf>
    <xf numFmtId="0" fontId="7" fillId="0" borderId="15" xfId="16" applyNumberFormat="1" applyFont="1" applyBorder="1" applyAlignment="1">
      <alignment horizontal="center" vertical="center"/>
      <protection/>
    </xf>
    <xf numFmtId="0" fontId="7" fillId="0" borderId="16" xfId="16" applyNumberFormat="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16" applyNumberFormat="1" applyFont="1" applyBorder="1" applyAlignment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9" xfId="16" applyFont="1" applyBorder="1" applyAlignment="1">
      <alignment horizontal="center" vertical="center" shrinkToFit="1"/>
      <protection/>
    </xf>
    <xf numFmtId="0" fontId="8" fillId="0" borderId="1" xfId="16" applyFont="1" applyBorder="1" applyAlignment="1">
      <alignment horizontal="center" vertical="center" shrinkToFit="1"/>
      <protection/>
    </xf>
    <xf numFmtId="0" fontId="7" fillId="0" borderId="1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7" fillId="0" borderId="17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 vertical="center" shrinkToFit="1"/>
      <protection/>
    </xf>
    <xf numFmtId="0" fontId="7" fillId="0" borderId="5" xfId="16" applyFont="1" applyBorder="1" applyAlignment="1">
      <alignment horizontal="center" vertical="center" shrinkToFit="1"/>
      <protection/>
    </xf>
    <xf numFmtId="0" fontId="7" fillId="0" borderId="6" xfId="16" applyFont="1" applyBorder="1" applyAlignment="1">
      <alignment horizontal="center" vertical="center" shrinkToFit="1"/>
      <protection/>
    </xf>
    <xf numFmtId="0" fontId="7" fillId="0" borderId="17" xfId="16" applyFont="1" applyBorder="1" applyAlignment="1">
      <alignment horizontal="center" vertical="center" shrinkToFit="1"/>
      <protection/>
    </xf>
    <xf numFmtId="0" fontId="7" fillId="0" borderId="8" xfId="16" applyFont="1" applyBorder="1" applyAlignment="1">
      <alignment horizontal="center" vertical="center" shrinkToFit="1"/>
      <protection/>
    </xf>
    <xf numFmtId="0" fontId="7" fillId="0" borderId="2" xfId="16" applyFont="1" applyBorder="1" applyAlignment="1">
      <alignment horizontal="center" vertical="center" shrinkToFit="1"/>
      <protection/>
    </xf>
    <xf numFmtId="0" fontId="7" fillId="0" borderId="4" xfId="16" applyFont="1" applyBorder="1" applyAlignment="1">
      <alignment horizontal="center" vertical="center" shrinkToFit="1"/>
      <protection/>
    </xf>
    <xf numFmtId="0" fontId="7" fillId="0" borderId="7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10" xfId="16" applyFont="1" applyBorder="1" applyAlignment="1">
      <alignment horizontal="center"/>
      <protection/>
    </xf>
    <xf numFmtId="0" fontId="7" fillId="0" borderId="14" xfId="16" applyNumberFormat="1" applyFont="1" applyBorder="1" applyAlignment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shrinkToFit="1"/>
    </xf>
    <xf numFmtId="0" fontId="4" fillId="0" borderId="22" xfId="16" applyFont="1" applyBorder="1" applyAlignment="1">
      <alignment horizontal="center" vertical="center" shrinkToFit="1"/>
      <protection/>
    </xf>
    <xf numFmtId="0" fontId="4" fillId="0" borderId="19" xfId="16" applyFont="1" applyBorder="1" applyAlignment="1">
      <alignment horizontal="center" vertical="center" shrinkToFit="1"/>
      <protection/>
    </xf>
    <xf numFmtId="0" fontId="4" fillId="0" borderId="13" xfId="16" applyFont="1" applyBorder="1" applyAlignment="1">
      <alignment horizontal="center" vertical="center" wrapText="1" shrinkToFit="1"/>
      <protection/>
    </xf>
    <xf numFmtId="0" fontId="4" fillId="0" borderId="22" xfId="16" applyFont="1" applyBorder="1" applyAlignment="1">
      <alignment horizontal="center" vertical="center" wrapText="1" shrinkToFit="1"/>
      <protection/>
    </xf>
    <xf numFmtId="0" fontId="4" fillId="0" borderId="13" xfId="16" applyFont="1" applyBorder="1" applyAlignment="1">
      <alignment horizontal="center" vertical="center" shrinkToFit="1"/>
      <protection/>
    </xf>
    <xf numFmtId="0" fontId="15" fillId="0" borderId="17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21" xfId="16" applyFont="1" applyBorder="1" applyAlignment="1">
      <alignment horizontal="center" vertical="center" shrinkToFit="1"/>
      <protection/>
    </xf>
    <xf numFmtId="0" fontId="7" fillId="0" borderId="19" xfId="16" applyFont="1" applyBorder="1" applyAlignment="1">
      <alignment horizontal="center" vertical="center" shrinkToFit="1"/>
      <protection/>
    </xf>
    <xf numFmtId="0" fontId="4" fillId="0" borderId="20" xfId="16" applyFont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center"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center" vertical="top"/>
    </xf>
    <xf numFmtId="0" fontId="6" fillId="0" borderId="23" xfId="16" applyFont="1" applyBorder="1" applyAlignment="1">
      <alignment horizontal="center" vertical="center"/>
      <protection/>
    </xf>
    <xf numFmtId="0" fontId="5" fillId="0" borderId="23" xfId="16" applyFont="1" applyBorder="1" applyAlignment="1">
      <alignment horizontal="left" vertical="center"/>
      <protection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17" xfId="16" applyFont="1" applyBorder="1" applyAlignment="1">
      <alignment horizontal="center" vertical="center" shrinkToFit="1"/>
      <protection/>
    </xf>
    <xf numFmtId="22" fontId="4" fillId="0" borderId="17" xfId="16" applyNumberFormat="1" applyFont="1" applyBorder="1" applyAlignment="1">
      <alignment horizontal="center" vertical="center" shrinkToFit="1"/>
      <protection/>
    </xf>
    <xf numFmtId="0" fontId="4" fillId="0" borderId="24" xfId="16" applyFont="1" applyBorder="1" applyAlignment="1">
      <alignment horizontal="center" vertical="center" shrinkToFit="1"/>
      <protection/>
    </xf>
    <xf numFmtId="0" fontId="4" fillId="0" borderId="18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0" applyFont="1" applyBorder="1" applyAlignment="1">
      <alignment horizontal="center"/>
    </xf>
    <xf numFmtId="0" fontId="8" fillId="0" borderId="5" xfId="16" applyFont="1" applyBorder="1" applyAlignment="1">
      <alignment horizontal="center" vertical="center" shrinkToFit="1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16" applyFont="1" applyBorder="1" applyAlignment="1">
      <alignment horizontal="center" vertical="center" shrinkToFit="1"/>
      <protection/>
    </xf>
    <xf numFmtId="0" fontId="4" fillId="0" borderId="12" xfId="16" applyFont="1" applyBorder="1" applyAlignment="1">
      <alignment horizontal="center" vertical="center" shrinkToFit="1"/>
      <protection/>
    </xf>
    <xf numFmtId="0" fontId="4" fillId="0" borderId="30" xfId="16" applyFont="1" applyBorder="1" applyAlignment="1">
      <alignment horizontal="center" vertical="center" shrinkToFit="1"/>
      <protection/>
    </xf>
    <xf numFmtId="0" fontId="4" fillId="0" borderId="14" xfId="16" applyFont="1" applyBorder="1" applyAlignment="1">
      <alignment horizontal="center" vertical="center" shrinkToFit="1"/>
      <protection/>
    </xf>
    <xf numFmtId="0" fontId="4" fillId="0" borderId="31" xfId="16" applyFont="1" applyBorder="1" applyAlignment="1">
      <alignment horizontal="center" vertical="center" shrinkToFit="1"/>
      <protection/>
    </xf>
    <xf numFmtId="0" fontId="4" fillId="0" borderId="32" xfId="16" applyFont="1" applyBorder="1" applyAlignment="1">
      <alignment horizontal="center" vertical="center" shrinkToFit="1"/>
      <protection/>
    </xf>
    <xf numFmtId="0" fontId="4" fillId="0" borderId="33" xfId="16" applyFont="1" applyBorder="1" applyAlignment="1">
      <alignment horizontal="center" vertical="center" shrinkToFit="1"/>
      <protection/>
    </xf>
    <xf numFmtId="0" fontId="4" fillId="0" borderId="15" xfId="16" applyFont="1" applyBorder="1" applyAlignment="1">
      <alignment horizontal="center" vertical="center" shrinkToFit="1"/>
      <protection/>
    </xf>
    <xf numFmtId="0" fontId="4" fillId="0" borderId="34" xfId="16" applyFont="1" applyBorder="1" applyAlignment="1">
      <alignment horizontal="center" vertical="center" shrinkToFit="1"/>
      <protection/>
    </xf>
    <xf numFmtId="0" fontId="4" fillId="0" borderId="35" xfId="16" applyFont="1" applyBorder="1" applyAlignment="1">
      <alignment horizontal="center" vertical="center" shrinkToFit="1"/>
      <protection/>
    </xf>
    <xf numFmtId="0" fontId="4" fillId="0" borderId="28" xfId="16" applyFont="1" applyBorder="1" applyAlignment="1">
      <alignment horizontal="center" vertical="center" shrinkToFit="1"/>
      <protection/>
    </xf>
    <xf numFmtId="0" fontId="4" fillId="0" borderId="36" xfId="16" applyFont="1" applyBorder="1" applyAlignment="1">
      <alignment horizontal="center" vertical="center" shrinkToFit="1"/>
      <protection/>
    </xf>
    <xf numFmtId="0" fontId="4" fillId="0" borderId="37" xfId="16" applyFont="1" applyBorder="1" applyAlignment="1">
      <alignment horizontal="center" vertical="center" shrinkToFit="1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39" xfId="16" applyFont="1" applyFill="1" applyBorder="1" applyAlignment="1">
      <alignment horizontal="center" vertical="center"/>
      <protection/>
    </xf>
    <xf numFmtId="0" fontId="4" fillId="0" borderId="12" xfId="16" applyFont="1" applyFill="1" applyBorder="1" applyAlignment="1">
      <alignment horizontal="center" vertical="center"/>
      <protection/>
    </xf>
    <xf numFmtId="0" fontId="9" fillId="0" borderId="43" xfId="16" applyFont="1" applyBorder="1" applyAlignment="1">
      <alignment horizontal="left" vertical="center" wrapText="1"/>
      <protection/>
    </xf>
    <xf numFmtId="0" fontId="4" fillId="0" borderId="43" xfId="16" applyFont="1" applyBorder="1" applyAlignment="1">
      <alignment horizontal="left" vertical="center" wrapText="1"/>
      <protection/>
    </xf>
    <xf numFmtId="0" fontId="4" fillId="0" borderId="44" xfId="16" applyFont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16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23" xfId="16" applyFont="1" applyBorder="1" applyAlignment="1">
      <alignment horizontal="left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37" xfId="16" applyFont="1" applyFill="1" applyBorder="1" applyAlignment="1">
      <alignment horizontal="center" vertical="center"/>
      <protection/>
    </xf>
    <xf numFmtId="0" fontId="4" fillId="0" borderId="11" xfId="16" applyFont="1" applyFill="1" applyBorder="1" applyAlignment="1">
      <alignment horizontal="center" vertical="center"/>
      <protection/>
    </xf>
    <xf numFmtId="0" fontId="4" fillId="0" borderId="30" xfId="16" applyFont="1" applyFill="1" applyBorder="1" applyAlignment="1">
      <alignment horizontal="center" vertical="center"/>
      <protection/>
    </xf>
    <xf numFmtId="0" fontId="4" fillId="0" borderId="38" xfId="16" applyFont="1" applyBorder="1" applyAlignment="1">
      <alignment horizontal="center" vertical="center" shrinkToFit="1"/>
      <protection/>
    </xf>
    <xf numFmtId="0" fontId="4" fillId="0" borderId="41" xfId="16" applyFont="1" applyBorder="1" applyAlignment="1">
      <alignment horizontal="center" vertical="center" shrinkToFit="1"/>
      <protection/>
    </xf>
    <xf numFmtId="0" fontId="4" fillId="0" borderId="42" xfId="16" applyFont="1" applyBorder="1" applyAlignment="1">
      <alignment horizontal="center" vertical="center" shrinkToFit="1"/>
      <protection/>
    </xf>
    <xf numFmtId="0" fontId="18" fillId="0" borderId="0" xfId="0" applyFont="1" applyAlignment="1">
      <alignment/>
    </xf>
  </cellXfs>
  <cellStyles count="9">
    <cellStyle name="Normal" xfId="0"/>
    <cellStyle name="Percent" xfId="15"/>
    <cellStyle name="常规_Sheet2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438150</xdr:rowOff>
    </xdr:from>
    <xdr:to>
      <xdr:col>10</xdr:col>
      <xdr:colOff>200025</xdr:colOff>
      <xdr:row>0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2343150" y="438150"/>
          <a:ext cx="19526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46"/>
  <sheetViews>
    <sheetView tabSelected="1" workbookViewId="0" topLeftCell="A38">
      <selection activeCell="A46" sqref="A46"/>
    </sheetView>
  </sheetViews>
  <sheetFormatPr defaultColWidth="9.140625" defaultRowHeight="12.75"/>
  <cols>
    <col min="1" max="16" width="6.140625" style="0" customWidth="1"/>
  </cols>
  <sheetData>
    <row r="1" spans="1:16" ht="80.25" customHeight="1">
      <c r="A1" s="74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4.25" customHeight="1" thickBot="1">
      <c r="A2" s="75" t="s">
        <v>1</v>
      </c>
      <c r="B2" s="75"/>
      <c r="C2" s="76" t="str">
        <f>sc!B2</f>
        <v>2004年中国足协超级联赛</v>
      </c>
      <c r="D2" s="76"/>
      <c r="E2" s="76"/>
      <c r="F2" s="76"/>
      <c r="G2" s="76"/>
      <c r="H2" s="76"/>
      <c r="I2" s="76"/>
      <c r="J2" s="6" t="s">
        <v>125</v>
      </c>
      <c r="K2" s="125" t="str">
        <f>sc!C2</f>
        <v>07</v>
      </c>
      <c r="L2" s="125"/>
      <c r="M2" s="7"/>
      <c r="N2" s="6" t="s">
        <v>2</v>
      </c>
      <c r="O2" s="8" t="str">
        <f>sc!D2</f>
        <v>041</v>
      </c>
      <c r="P2" s="8"/>
    </row>
    <row r="3" spans="1:16" ht="14.25" customHeight="1">
      <c r="A3" s="77" t="s">
        <v>3</v>
      </c>
      <c r="B3" s="78"/>
      <c r="C3" s="79">
        <v>38158.819444444445</v>
      </c>
      <c r="D3" s="78"/>
      <c r="E3" s="78"/>
      <c r="F3" s="78"/>
      <c r="G3" s="78"/>
      <c r="H3" s="80" t="s">
        <v>7</v>
      </c>
      <c r="I3" s="81"/>
      <c r="J3" s="35">
        <f>sc!F2</f>
      </c>
      <c r="K3" s="78" t="s">
        <v>13</v>
      </c>
      <c r="L3" s="78"/>
      <c r="M3" s="78" t="str">
        <f>sc!G2</f>
        <v>济南省体育中心</v>
      </c>
      <c r="N3" s="78"/>
      <c r="O3" s="78"/>
      <c r="P3" s="82"/>
    </row>
    <row r="4" spans="1:16" ht="14.25" customHeight="1">
      <c r="A4" s="70" t="s">
        <v>4</v>
      </c>
      <c r="B4" s="72"/>
      <c r="C4" s="72" t="str">
        <f>sc!N2</f>
        <v>晴天</v>
      </c>
      <c r="D4" s="72"/>
      <c r="E4" s="72"/>
      <c r="F4" s="72"/>
      <c r="G4" s="10" t="s">
        <v>10</v>
      </c>
      <c r="H4" s="10">
        <f>sc!O2</f>
        <v>28</v>
      </c>
      <c r="I4" s="10" t="s">
        <v>115</v>
      </c>
      <c r="J4" s="36">
        <f>sc!P2</f>
        <v>40</v>
      </c>
      <c r="K4" s="10" t="s">
        <v>14</v>
      </c>
      <c r="L4" s="10">
        <f>sc!Q2</f>
        <v>2</v>
      </c>
      <c r="M4" s="72" t="s">
        <v>15</v>
      </c>
      <c r="N4" s="72"/>
      <c r="O4" s="72" t="s">
        <v>16</v>
      </c>
      <c r="P4" s="73"/>
    </row>
    <row r="5" spans="1:16" ht="14.25" customHeight="1">
      <c r="A5" s="70" t="s">
        <v>5</v>
      </c>
      <c r="B5" s="72"/>
      <c r="C5" s="69" t="str">
        <f>sc!H2</f>
        <v>张继成</v>
      </c>
      <c r="D5" s="69"/>
      <c r="E5" s="69" t="s">
        <v>8</v>
      </c>
      <c r="F5" s="69"/>
      <c r="G5" s="72" t="str">
        <f>sc!J2</f>
        <v>于铎</v>
      </c>
      <c r="H5" s="72"/>
      <c r="I5" s="72" t="s">
        <v>11</v>
      </c>
      <c r="J5" s="72"/>
      <c r="K5" s="72" t="str">
        <f>sc!L2</f>
        <v>陈红辉</v>
      </c>
      <c r="L5" s="72"/>
      <c r="M5" s="10" t="s">
        <v>17</v>
      </c>
      <c r="N5" s="10">
        <f>sc!R2</f>
        <v>5</v>
      </c>
      <c r="O5" s="72">
        <f>sc!T2</f>
        <v>23000</v>
      </c>
      <c r="P5" s="73"/>
    </row>
    <row r="6" spans="1:16" ht="14.25" customHeight="1" thickBot="1">
      <c r="A6" s="84" t="s">
        <v>6</v>
      </c>
      <c r="B6" s="71"/>
      <c r="C6" s="71" t="str">
        <f>sc!I2</f>
        <v>杨志强</v>
      </c>
      <c r="D6" s="71"/>
      <c r="E6" s="85" t="s">
        <v>9</v>
      </c>
      <c r="F6" s="85"/>
      <c r="G6" s="86" t="str">
        <f>sc!K2</f>
        <v>李刚</v>
      </c>
      <c r="H6" s="86"/>
      <c r="I6" s="71" t="s">
        <v>12</v>
      </c>
      <c r="J6" s="71"/>
      <c r="K6" s="71" t="s">
        <v>363</v>
      </c>
      <c r="L6" s="71"/>
      <c r="M6" s="13" t="s">
        <v>18</v>
      </c>
      <c r="N6" s="13">
        <f>sc!S2</f>
        <v>5</v>
      </c>
      <c r="O6" s="71"/>
      <c r="P6" s="83"/>
    </row>
    <row r="7" spans="1:16" ht="22.5" customHeight="1">
      <c r="A7" s="87" t="str">
        <f>sc!U2</f>
        <v>山东鲁能泰山足球俱乐部队</v>
      </c>
      <c r="B7" s="87"/>
      <c r="C7" s="87"/>
      <c r="D7" s="87"/>
      <c r="E7" s="89">
        <v>4</v>
      </c>
      <c r="F7" s="89"/>
      <c r="G7" s="15">
        <v>1</v>
      </c>
      <c r="H7" s="91" t="s">
        <v>19</v>
      </c>
      <c r="I7" s="91"/>
      <c r="J7" s="16">
        <f>sc!X2</f>
        <v>0</v>
      </c>
      <c r="K7" s="92">
        <v>2</v>
      </c>
      <c r="L7" s="89"/>
      <c r="M7" s="87" t="str">
        <f>sc!V2</f>
        <v>上海中远三林足球俱乐部国际队</v>
      </c>
      <c r="N7" s="87"/>
      <c r="O7" s="87"/>
      <c r="P7" s="87"/>
    </row>
    <row r="8" spans="1:16" ht="22.5" customHeight="1" thickBot="1">
      <c r="A8" s="88"/>
      <c r="B8" s="88"/>
      <c r="C8" s="88"/>
      <c r="D8" s="88"/>
      <c r="E8" s="90"/>
      <c r="F8" s="90"/>
      <c r="G8" s="17">
        <v>3</v>
      </c>
      <c r="H8" s="94" t="s">
        <v>20</v>
      </c>
      <c r="I8" s="94"/>
      <c r="J8" s="18">
        <v>2</v>
      </c>
      <c r="K8" s="93"/>
      <c r="L8" s="90"/>
      <c r="M8" s="88"/>
      <c r="N8" s="88"/>
      <c r="O8" s="88"/>
      <c r="P8" s="88"/>
    </row>
    <row r="9" spans="1:16" ht="18" customHeight="1">
      <c r="A9" s="58" t="s">
        <v>21</v>
      </c>
      <c r="B9" s="59" t="s">
        <v>22</v>
      </c>
      <c r="C9" s="59" t="s">
        <v>23</v>
      </c>
      <c r="D9" s="59" t="s">
        <v>24</v>
      </c>
      <c r="E9" s="59" t="s">
        <v>25</v>
      </c>
      <c r="F9" s="95" t="s">
        <v>26</v>
      </c>
      <c r="G9" s="96"/>
      <c r="H9" s="60" t="s">
        <v>27</v>
      </c>
      <c r="I9" s="61" t="s">
        <v>27</v>
      </c>
      <c r="J9" s="95" t="s">
        <v>26</v>
      </c>
      <c r="K9" s="96"/>
      <c r="L9" s="59" t="s">
        <v>25</v>
      </c>
      <c r="M9" s="59" t="s">
        <v>24</v>
      </c>
      <c r="N9" s="59" t="s">
        <v>23</v>
      </c>
      <c r="O9" s="59" t="s">
        <v>22</v>
      </c>
      <c r="P9" s="62" t="s">
        <v>21</v>
      </c>
    </row>
    <row r="10" spans="1:16" ht="14.25" customHeight="1">
      <c r="A10" s="46">
        <f>player_A!N2</f>
      </c>
      <c r="B10" s="40" t="str">
        <f>CONCATENATE(player_A!L2," ",player_A!M2)</f>
        <v> </v>
      </c>
      <c r="C10" s="40" t="str">
        <f>player_A!K2</f>
        <v>87</v>
      </c>
      <c r="D10" s="40" t="str">
        <f>player_A!J2</f>
        <v>1</v>
      </c>
      <c r="E10" s="40">
        <f>player_A!H2</f>
      </c>
      <c r="F10" s="97" t="str">
        <f>player_A!G2</f>
        <v>刘金东</v>
      </c>
      <c r="G10" s="98"/>
      <c r="H10" s="11" t="str">
        <f>player_A!E2</f>
        <v> 2</v>
      </c>
      <c r="I10" s="9" t="str">
        <f>player_B!E2</f>
        <v> 3</v>
      </c>
      <c r="J10" s="97" t="str">
        <f>player_B!G2</f>
        <v>赵作峻</v>
      </c>
      <c r="K10" s="98"/>
      <c r="L10" s="40">
        <f>player_B!H2</f>
      </c>
      <c r="M10" s="40" t="str">
        <f>player_B!J2</f>
        <v>1</v>
      </c>
      <c r="N10" s="37">
        <f>player_B!K2</f>
      </c>
      <c r="O10" s="40">
        <v>24</v>
      </c>
      <c r="P10" s="41">
        <f>player_B!N2</f>
      </c>
    </row>
    <row r="11" spans="1:16" ht="14.25" customHeight="1">
      <c r="A11" s="46">
        <f>player_A!N3</f>
      </c>
      <c r="B11" s="40" t="str">
        <f>CONCATENATE(player_A!L3," ",player_A!M3)</f>
        <v> </v>
      </c>
      <c r="C11" s="40" t="str">
        <f>player_A!K3</f>
        <v>83</v>
      </c>
      <c r="D11" s="40" t="str">
        <f>player_A!J3</f>
        <v>1</v>
      </c>
      <c r="E11" s="40">
        <f>player_A!H3</f>
      </c>
      <c r="F11" s="97" t="str">
        <f>player_A!G3</f>
        <v>王超</v>
      </c>
      <c r="G11" s="98"/>
      <c r="H11" s="11" t="str">
        <f>player_A!E3</f>
        <v> 3</v>
      </c>
      <c r="I11" s="9" t="str">
        <f>player_B!E3</f>
        <v> 4</v>
      </c>
      <c r="J11" s="97" t="str">
        <f>player_B!G3</f>
        <v>黄震华</v>
      </c>
      <c r="K11" s="98"/>
      <c r="L11" s="40">
        <f>player_B!H3</f>
      </c>
      <c r="M11" s="40" t="str">
        <f>player_B!J3</f>
        <v>1</v>
      </c>
      <c r="N11" s="37" t="str">
        <f>player_B!K3</f>
        <v>46</v>
      </c>
      <c r="O11" s="40" t="str">
        <f>CONCATENATE(player_B!L3," ",player_B!M3)</f>
        <v> </v>
      </c>
      <c r="P11" s="41">
        <f>player_B!N3</f>
      </c>
    </row>
    <row r="12" spans="1:16" ht="14.25" customHeight="1">
      <c r="A12" s="46">
        <f>player_A!N4</f>
      </c>
      <c r="B12" s="40" t="str">
        <f>CONCATENATE(player_A!L4," ",player_A!M4)</f>
        <v> </v>
      </c>
      <c r="C12" s="40">
        <f>player_A!K4</f>
      </c>
      <c r="D12" s="40" t="str">
        <f>player_A!J4</f>
        <v>1</v>
      </c>
      <c r="E12" s="40">
        <f>player_A!H4</f>
      </c>
      <c r="F12" s="97" t="str">
        <f>player_A!G4</f>
        <v>舒畅</v>
      </c>
      <c r="G12" s="98"/>
      <c r="H12" s="11" t="str">
        <f>player_A!E4</f>
        <v> 5</v>
      </c>
      <c r="I12" s="9" t="str">
        <f>player_B!E4</f>
        <v> 7</v>
      </c>
      <c r="J12" s="97" t="str">
        <f>player_B!G4</f>
        <v>吴承瑛</v>
      </c>
      <c r="K12" s="98"/>
      <c r="L12" s="40">
        <f>player_B!H4</f>
      </c>
      <c r="M12" s="40" t="str">
        <f>player_B!J4</f>
        <v>1</v>
      </c>
      <c r="N12" s="37" t="str">
        <f>player_B!K4</f>
        <v>61</v>
      </c>
      <c r="O12" s="40"/>
      <c r="P12" s="41">
        <f>player_B!N4</f>
      </c>
    </row>
    <row r="13" spans="1:16" ht="14.25" customHeight="1">
      <c r="A13" s="46">
        <f>player_A!N5</f>
      </c>
      <c r="B13" s="40" t="str">
        <f>CONCATENATE(player_A!L5," ",player_A!M5)</f>
        <v> </v>
      </c>
      <c r="C13" s="40">
        <f>player_A!K5</f>
      </c>
      <c r="D13" s="40" t="str">
        <f>player_A!J5</f>
        <v>1</v>
      </c>
      <c r="E13" s="40">
        <f>player_A!H5</f>
      </c>
      <c r="F13" s="97" t="str">
        <f>player_A!G5</f>
        <v>弗拉多</v>
      </c>
      <c r="G13" s="98"/>
      <c r="H13" s="11" t="str">
        <f>player_A!E5</f>
        <v> 6</v>
      </c>
      <c r="I13" s="9" t="str">
        <f>player_B!E5</f>
        <v> 8</v>
      </c>
      <c r="J13" s="97" t="str">
        <f>player_B!G5</f>
        <v>李彦</v>
      </c>
      <c r="K13" s="98"/>
      <c r="L13" s="40">
        <f>player_B!H5</f>
      </c>
      <c r="M13" s="40" t="str">
        <f>player_B!J5</f>
        <v>1</v>
      </c>
      <c r="N13" s="37">
        <f>player_B!K5</f>
      </c>
      <c r="O13" s="40" t="str">
        <f>CONCATENATE(player_B!L5," ",player_B!M5)</f>
        <v> </v>
      </c>
      <c r="P13" s="41">
        <f>player_B!N5</f>
      </c>
    </row>
    <row r="14" spans="1:16" ht="14.25" customHeight="1">
      <c r="A14" s="46">
        <f>player_A!N6</f>
      </c>
      <c r="B14" s="40" t="str">
        <f>CONCATENATE(player_A!L6," ",player_A!M6)</f>
        <v> </v>
      </c>
      <c r="C14" s="40">
        <f>player_A!K6</f>
      </c>
      <c r="D14" s="40" t="str">
        <f>player_A!J6</f>
        <v>1</v>
      </c>
      <c r="E14" s="40">
        <f>player_A!H6</f>
      </c>
      <c r="F14" s="97" t="str">
        <f>player_A!G6</f>
        <v>宋黎辉</v>
      </c>
      <c r="G14" s="98"/>
      <c r="H14" s="11" t="str">
        <f>player_A!E6</f>
        <v> 7</v>
      </c>
      <c r="I14" s="9" t="str">
        <f>player_B!E6</f>
        <v>11</v>
      </c>
      <c r="J14" s="97" t="str">
        <f>player_B!G6</f>
        <v>杜蘋</v>
      </c>
      <c r="K14" s="98"/>
      <c r="L14" s="40">
        <f>player_B!H6</f>
      </c>
      <c r="M14" s="40" t="str">
        <f>player_B!J6</f>
        <v>1</v>
      </c>
      <c r="N14" s="37">
        <f>player_B!K6</f>
      </c>
      <c r="O14" s="40" t="str">
        <f>CONCATENATE(player_B!L6," ",player_B!M6)</f>
        <v> </v>
      </c>
      <c r="P14" s="41">
        <f>player_B!N6</f>
      </c>
    </row>
    <row r="15" spans="1:16" ht="14.25" customHeight="1">
      <c r="A15" s="46">
        <f>player_A!N7</f>
      </c>
      <c r="B15" s="40" t="str">
        <f>CONCATENATE(player_A!L7," ",player_A!M7)</f>
        <v> </v>
      </c>
      <c r="C15" s="40">
        <f>player_A!K7</f>
      </c>
      <c r="D15" s="40" t="str">
        <f>player_A!J7</f>
        <v>1</v>
      </c>
      <c r="E15" s="40">
        <f>player_A!H7</f>
      </c>
      <c r="F15" s="97" t="str">
        <f>player_A!G7</f>
        <v>李霄鹏</v>
      </c>
      <c r="G15" s="98"/>
      <c r="H15" s="11" t="str">
        <f>player_A!E7</f>
        <v> 8</v>
      </c>
      <c r="I15" s="9" t="str">
        <f>player_B!E7</f>
        <v>17</v>
      </c>
      <c r="J15" s="97" t="str">
        <f>player_B!G7</f>
        <v>沈晗</v>
      </c>
      <c r="K15" s="98"/>
      <c r="L15" s="40">
        <f>player_B!H7</f>
      </c>
      <c r="M15" s="40" t="str">
        <f>player_B!J7</f>
        <v>1</v>
      </c>
      <c r="N15" s="37" t="str">
        <f>player_B!K7</f>
        <v>36</v>
      </c>
      <c r="O15" s="40">
        <v>28</v>
      </c>
      <c r="P15" s="41">
        <f>player_B!N7</f>
      </c>
    </row>
    <row r="16" spans="1:16" ht="14.25" customHeight="1">
      <c r="A16" s="46">
        <f>player_A!N8</f>
      </c>
      <c r="B16" s="40" t="str">
        <f>CONCATENATE(player_A!L8," ",player_A!M8)</f>
        <v> </v>
      </c>
      <c r="C16" s="40">
        <f>player_A!K8</f>
      </c>
      <c r="D16" s="40" t="str">
        <f>player_A!J8</f>
        <v>1</v>
      </c>
      <c r="E16" s="40">
        <f>player_A!H8</f>
      </c>
      <c r="F16" s="97" t="str">
        <f>player_A!G8</f>
        <v>尼古拉斯</v>
      </c>
      <c r="G16" s="98"/>
      <c r="H16" s="11" t="str">
        <f>player_A!E8</f>
        <v>10</v>
      </c>
      <c r="I16" s="9" t="str">
        <f>player_B!E8</f>
        <v>20</v>
      </c>
      <c r="J16" s="97" t="str">
        <f>player_B!G8</f>
        <v>王赟</v>
      </c>
      <c r="K16" s="98"/>
      <c r="L16" s="40">
        <f>player_B!H8</f>
      </c>
      <c r="M16" s="40" t="str">
        <f>player_B!J8</f>
        <v>1</v>
      </c>
      <c r="N16" s="37">
        <f>player_B!K8</f>
      </c>
      <c r="O16" s="40" t="str">
        <f>CONCATENATE(player_B!L8," ",player_B!M8)</f>
        <v> </v>
      </c>
      <c r="P16" s="41">
        <f>player_B!N8</f>
      </c>
    </row>
    <row r="17" spans="1:16" ht="14.25" customHeight="1">
      <c r="A17" s="46">
        <f>player_A!N9</f>
      </c>
      <c r="B17" s="40" t="str">
        <f>CONCATENATE(player_A!L9," ",player_A!M9)</f>
        <v>44 </v>
      </c>
      <c r="C17" s="40" t="str">
        <f>player_A!K9</f>
        <v>67</v>
      </c>
      <c r="D17" s="40" t="str">
        <f>player_A!J9</f>
        <v>1</v>
      </c>
      <c r="E17" s="40">
        <f>player_A!H9</f>
      </c>
      <c r="F17" s="97" t="str">
        <f>player_A!G9</f>
        <v>高尧</v>
      </c>
      <c r="G17" s="98"/>
      <c r="H17" s="11" t="str">
        <f>player_A!E9</f>
        <v>16</v>
      </c>
      <c r="I17" s="9" t="str">
        <f>player_B!E9</f>
        <v>22</v>
      </c>
      <c r="J17" s="97" t="str">
        <f>player_B!G9</f>
        <v>江津</v>
      </c>
      <c r="K17" s="98"/>
      <c r="L17" s="40">
        <f>player_B!H9</f>
      </c>
      <c r="M17" s="40" t="str">
        <f>player_B!J9</f>
        <v>1</v>
      </c>
      <c r="N17" s="37">
        <f>player_B!K9</f>
      </c>
      <c r="O17" s="40" t="str">
        <f>CONCATENATE(player_B!L9," ",player_B!M9)</f>
        <v> </v>
      </c>
      <c r="P17" s="41">
        <f>player_B!N9</f>
      </c>
    </row>
    <row r="18" spans="1:16" ht="14.25" customHeight="1">
      <c r="A18" s="46">
        <f>player_A!N10</f>
      </c>
      <c r="B18" s="40" t="str">
        <f>CONCATENATE(player_A!L10," ",player_A!M10)</f>
        <v> </v>
      </c>
      <c r="C18" s="40">
        <f>player_A!K10</f>
      </c>
      <c r="D18" s="40" t="str">
        <f>player_A!J10</f>
        <v>1</v>
      </c>
      <c r="E18" s="40">
        <f>player_A!H10</f>
      </c>
      <c r="F18" s="97" t="str">
        <f>player_A!G10</f>
        <v>邓小飞</v>
      </c>
      <c r="G18" s="98"/>
      <c r="H18" s="11" t="str">
        <f>player_A!E10</f>
        <v>23</v>
      </c>
      <c r="I18" s="9" t="str">
        <f>player_B!E10</f>
        <v>24</v>
      </c>
      <c r="J18" s="97" t="str">
        <f>player_B!G10</f>
        <v>郑涛</v>
      </c>
      <c r="K18" s="98"/>
      <c r="L18" s="40">
        <f>player_B!H10</f>
      </c>
      <c r="M18" s="40" t="str">
        <f>player_B!J10</f>
        <v>1</v>
      </c>
      <c r="N18" s="37">
        <f>player_B!K10</f>
      </c>
      <c r="O18" s="40" t="str">
        <f>CONCATENATE(player_B!L10," ",player_B!M10)</f>
        <v> </v>
      </c>
      <c r="P18" s="41">
        <f>player_B!N10</f>
      </c>
    </row>
    <row r="19" spans="1:16" ht="14.25" customHeight="1">
      <c r="A19" s="46">
        <f>player_A!N11</f>
      </c>
      <c r="B19" s="40" t="str">
        <f>CONCATENATE(player_A!L11," ",player_A!M11)</f>
        <v> </v>
      </c>
      <c r="C19" s="40">
        <f>player_A!K11</f>
      </c>
      <c r="D19" s="40" t="str">
        <f>player_A!J11</f>
        <v>1</v>
      </c>
      <c r="E19" s="40">
        <f>player_A!H11</f>
      </c>
      <c r="F19" s="97" t="str">
        <f>player_A!G11</f>
        <v>矫喆</v>
      </c>
      <c r="G19" s="98"/>
      <c r="H19" s="11" t="str">
        <f>player_A!E11</f>
        <v>25</v>
      </c>
      <c r="I19" s="9" t="str">
        <f>player_B!E11</f>
        <v>29</v>
      </c>
      <c r="J19" s="97" t="str">
        <f>player_B!G11</f>
        <v>阿尤</v>
      </c>
      <c r="K19" s="98"/>
      <c r="L19" s="40">
        <f>player_B!H11</f>
      </c>
      <c r="M19" s="40" t="str">
        <f>player_B!J11</f>
        <v>1</v>
      </c>
      <c r="N19" s="37">
        <f>player_B!K11</f>
      </c>
      <c r="O19" s="40" t="str">
        <f>CONCATENATE(player_B!L11," ",player_B!M11)</f>
        <v> </v>
      </c>
      <c r="P19" s="41">
        <f>player_B!N11</f>
      </c>
    </row>
    <row r="20" spans="1:16" ht="14.25" customHeight="1" thickBot="1">
      <c r="A20" s="47">
        <f>player_A!N12</f>
      </c>
      <c r="B20" s="42" t="str">
        <f>CONCATENATE(player_A!L12," ",player_A!M12)</f>
        <v> </v>
      </c>
      <c r="C20" s="42">
        <f>player_A!K12</f>
      </c>
      <c r="D20" s="42" t="str">
        <f>player_A!J12</f>
        <v>1</v>
      </c>
      <c r="E20" s="42">
        <f>player_A!H12</f>
      </c>
      <c r="F20" s="99" t="str">
        <f>player_A!G12</f>
        <v>李金羽</v>
      </c>
      <c r="G20" s="100"/>
      <c r="H20" s="14" t="str">
        <f>player_A!E12</f>
        <v>29</v>
      </c>
      <c r="I20" s="12">
        <f>player_B!E12</f>
        <v>31</v>
      </c>
      <c r="J20" s="99" t="str">
        <f>player_B!G12</f>
        <v>阿尔西诺</v>
      </c>
      <c r="K20" s="100"/>
      <c r="L20" s="42">
        <f>player_B!H12</f>
      </c>
      <c r="M20" s="42" t="str">
        <f>player_B!J12</f>
        <v>1</v>
      </c>
      <c r="N20" s="38">
        <f>player_B!K12</f>
      </c>
      <c r="O20" s="42"/>
      <c r="P20" s="43">
        <f>player_B!N12</f>
      </c>
    </row>
    <row r="21" spans="1:16" ht="14.25" customHeight="1">
      <c r="A21" s="48">
        <f>player_A!N13</f>
      </c>
      <c r="B21" s="44" t="str">
        <f>CONCATENATE(player_A!L13," ",player_A!M13)</f>
        <v> </v>
      </c>
      <c r="C21" s="44">
        <f>player_A!K13</f>
      </c>
      <c r="D21" s="44">
        <f>player_A!J13</f>
      </c>
      <c r="E21" s="44">
        <f>TRIM(MIDB(player_A!H13,1,2))</f>
      </c>
      <c r="F21" s="80" t="str">
        <f>TRIM(MIDB(player_A!G13,1,12))</f>
        <v>宗磊</v>
      </c>
      <c r="G21" s="81"/>
      <c r="H21" s="32" t="str">
        <f>TRIM(MIDB(player_A!E13,1,2))</f>
        <v>1</v>
      </c>
      <c r="I21" s="58" t="str">
        <f>TRIM(MIDB(player_B!E13,1,2))</f>
        <v>6</v>
      </c>
      <c r="J21" s="95" t="str">
        <f>TRIM(MIDB(player_B!G13,1,12))</f>
        <v>张卫华</v>
      </c>
      <c r="K21" s="96"/>
      <c r="L21" s="67">
        <f>TRIM(MIDB(player_B!H13,1,2))</f>
      </c>
      <c r="M21" s="44" t="str">
        <f>player_B!J13</f>
        <v>46</v>
      </c>
      <c r="N21" s="39">
        <f>player_B!K13</f>
      </c>
      <c r="O21" s="44" t="str">
        <f>CONCATENATE(player_B!L13," ",player_B!M13)</f>
        <v>53 </v>
      </c>
      <c r="P21" s="45">
        <f>player_B!N13</f>
      </c>
    </row>
    <row r="22" spans="1:16" ht="14.25" customHeight="1">
      <c r="A22" s="46">
        <f>player_A!N14</f>
      </c>
      <c r="B22" s="40" t="str">
        <f>CONCATENATE(player_A!L14," ",player_A!M14)</f>
        <v> </v>
      </c>
      <c r="C22" s="40">
        <f>player_A!K14</f>
      </c>
      <c r="D22" s="40" t="str">
        <f>player_A!J14</f>
        <v>87</v>
      </c>
      <c r="E22" s="40">
        <f>TRIM(MIDB(player_A!H14,1,2))</f>
      </c>
      <c r="F22" s="97" t="str">
        <f>TRIM(MIDB(player_A!G14,1,12))</f>
        <v>邓程</v>
      </c>
      <c r="G22" s="98"/>
      <c r="H22" s="11" t="str">
        <f>TRIM(MIDB(player_A!E14,1,2))</f>
        <v>12</v>
      </c>
      <c r="I22" s="9" t="str">
        <f>TRIM(MIDB(player_B!E14,1,2))</f>
        <v>9</v>
      </c>
      <c r="J22" s="72" t="str">
        <f>TRIM(MIDB(player_B!G14,1,12))</f>
        <v>祁宏</v>
      </c>
      <c r="K22" s="72"/>
      <c r="L22" s="40">
        <f>TRIM(MIDB(player_B!H14,1,2))</f>
      </c>
      <c r="M22" s="40" t="str">
        <f>player_B!J14</f>
        <v>36</v>
      </c>
      <c r="N22" s="37">
        <f>player_B!K14</f>
      </c>
      <c r="O22" s="40" t="str">
        <f>CONCATENATE(player_B!L14," ",player_B!M14)</f>
        <v> </v>
      </c>
      <c r="P22" s="41">
        <f>player_B!N14</f>
      </c>
    </row>
    <row r="23" spans="1:16" ht="14.25" customHeight="1">
      <c r="A23" s="46">
        <f>player_A!N15</f>
      </c>
      <c r="B23" s="40" t="str">
        <f>CONCATENATE(player_A!L15," ",player_A!M15)</f>
        <v> </v>
      </c>
      <c r="C23" s="40">
        <f>player_A!K15</f>
      </c>
      <c r="D23" s="40" t="str">
        <f>player_A!J15</f>
        <v>83</v>
      </c>
      <c r="E23" s="40">
        <f>TRIM(MIDB(player_A!H15,1,2))</f>
      </c>
      <c r="F23" s="72" t="str">
        <f>TRIM(MIDB(player_A!G15,1,12))</f>
        <v>苑维玮</v>
      </c>
      <c r="G23" s="72"/>
      <c r="H23" s="11" t="str">
        <f>TRIM(MIDB(player_A!E15,1,2))</f>
        <v>14</v>
      </c>
      <c r="I23" s="9" t="str">
        <f>TRIM(MIDB(player_B!E15,1,2))</f>
        <v>12</v>
      </c>
      <c r="J23" s="72" t="str">
        <f>TRIM(MIDB(player_B!G15,1,12))</f>
        <v>冯雷</v>
      </c>
      <c r="K23" s="72"/>
      <c r="L23" s="40">
        <f>TRIM(MIDB(player_B!H15,1,2))</f>
      </c>
      <c r="M23" s="40">
        <f>player_B!J15</f>
      </c>
      <c r="N23" s="37">
        <f>player_B!K15</f>
      </c>
      <c r="O23" s="40" t="str">
        <f>CONCATENATE(player_B!L15," ",player_B!M15)</f>
        <v> </v>
      </c>
      <c r="P23" s="41">
        <f>player_B!N15</f>
      </c>
    </row>
    <row r="24" spans="1:16" ht="14.25" customHeight="1">
      <c r="A24" s="46">
        <f>player_A!N16</f>
      </c>
      <c r="B24" s="40" t="str">
        <f>CONCATENATE(player_A!L16," ",player_A!M16)</f>
        <v> </v>
      </c>
      <c r="C24" s="40">
        <f>player_A!K16</f>
      </c>
      <c r="D24" s="40">
        <f>player_A!J16</f>
      </c>
      <c r="E24" s="40">
        <f>TRIM(MIDB(player_A!H16,1,2))</f>
      </c>
      <c r="F24" s="72" t="str">
        <f>TRIM(MIDB(player_A!G16,1,12))</f>
        <v>范学伟</v>
      </c>
      <c r="G24" s="72"/>
      <c r="H24" s="11" t="str">
        <f>TRIM(MIDB(player_A!E16,1,2))</f>
        <v>15</v>
      </c>
      <c r="I24" s="9" t="str">
        <f>TRIM(MIDB(player_B!E16,1,2))</f>
        <v>18</v>
      </c>
      <c r="J24" s="72" t="str">
        <f>TRIM(MIDB(player_B!G16,1,12))</f>
        <v>黄勇</v>
      </c>
      <c r="K24" s="72"/>
      <c r="L24" s="40">
        <f>TRIM(MIDB(player_B!H16,1,2))</f>
      </c>
      <c r="M24" s="40">
        <f>player_B!J16</f>
      </c>
      <c r="N24" s="37">
        <f>player_B!K16</f>
      </c>
      <c r="O24" s="40" t="str">
        <f>CONCATENATE(player_B!L16," ",player_B!M16)</f>
        <v> </v>
      </c>
      <c r="P24" s="41">
        <f>player_B!N16</f>
      </c>
    </row>
    <row r="25" spans="1:16" ht="14.25" customHeight="1">
      <c r="A25" s="46">
        <f>player_A!N17</f>
      </c>
      <c r="B25" s="40" t="str">
        <f>CONCATENATE(player_A!L17," ",player_A!M17)</f>
        <v> </v>
      </c>
      <c r="C25" s="40">
        <f>player_A!K17</f>
      </c>
      <c r="D25" s="40" t="str">
        <f>player_A!J17</f>
        <v>67</v>
      </c>
      <c r="E25" s="40">
        <f>TRIM(MIDB(player_A!H17,1,2))</f>
      </c>
      <c r="F25" s="72" t="str">
        <f>TRIM(MIDB(player_A!G17,1,12))</f>
        <v>周海滨</v>
      </c>
      <c r="G25" s="72"/>
      <c r="H25" s="11" t="str">
        <f>TRIM(MIDB(player_A!E17,1,2))</f>
        <v>18</v>
      </c>
      <c r="I25" s="9" t="str">
        <f>TRIM(MIDB(player_B!E17,1,2))</f>
        <v>27</v>
      </c>
      <c r="J25" s="72" t="str">
        <f>TRIM(MIDB(player_B!G17,1,12))</f>
        <v>詹可强</v>
      </c>
      <c r="K25" s="72"/>
      <c r="L25" s="40">
        <f>TRIM(MIDB(player_B!H17,1,2))</f>
      </c>
      <c r="M25" s="40">
        <f>player_B!J17</f>
      </c>
      <c r="N25" s="37">
        <f>player_B!K17</f>
      </c>
      <c r="O25" s="40" t="str">
        <f>CONCATENATE(player_B!L17," ",player_B!M17)</f>
        <v> </v>
      </c>
      <c r="P25" s="41">
        <f>player_B!N17</f>
      </c>
    </row>
    <row r="26" spans="1:16" ht="14.25" customHeight="1">
      <c r="A26" s="46">
        <f>player_A!N18</f>
      </c>
      <c r="B26" s="40" t="str">
        <f>CONCATENATE(player_A!L18," ",player_A!M18)</f>
        <v> </v>
      </c>
      <c r="C26" s="40">
        <f>player_A!K18</f>
      </c>
      <c r="D26" s="40">
        <f>player_A!J18</f>
      </c>
      <c r="E26" s="40">
        <f>TRIM(MIDB(player_A!H18,1,2))</f>
      </c>
      <c r="F26" s="72" t="str">
        <f>TRIM(MIDB(player_A!G18,1,12))</f>
        <v>韩鹏</v>
      </c>
      <c r="G26" s="72"/>
      <c r="H26" s="11" t="str">
        <f>TRIM(MIDB(player_A!E18,1,2))</f>
        <v>31</v>
      </c>
      <c r="I26" s="9" t="str">
        <f>TRIM(MIDB(player_B!E18,1,2))</f>
        <v>28</v>
      </c>
      <c r="J26" s="72" t="str">
        <f>TRIM(MIDB(player_B!G18,1,12))</f>
        <v>于海</v>
      </c>
      <c r="K26" s="72"/>
      <c r="L26" s="40">
        <f>TRIM(MIDB(player_B!H18,1,2))</f>
      </c>
      <c r="M26" s="40" t="str">
        <f>player_B!J18</f>
        <v>61</v>
      </c>
      <c r="N26" s="37">
        <f>player_B!K18</f>
      </c>
      <c r="O26" s="40" t="str">
        <f>CONCATENATE(player_B!L18," ",player_B!M18)</f>
        <v> </v>
      </c>
      <c r="P26" s="41">
        <f>player_B!N18</f>
      </c>
    </row>
    <row r="27" spans="1:16" ht="14.25" customHeight="1">
      <c r="A27" s="46">
        <f>player_A!N19</f>
      </c>
      <c r="B27" s="40" t="str">
        <f>CONCATENATE(player_A!L19," ",player_A!M19)</f>
        <v> </v>
      </c>
      <c r="C27" s="40">
        <f>player_A!K19</f>
      </c>
      <c r="D27" s="40">
        <f>player_A!J19</f>
      </c>
      <c r="E27" s="40">
        <f>TRIM(MIDB(player_A!H19,1,2))</f>
      </c>
      <c r="F27" s="72" t="str">
        <f>TRIM(MIDB(player_A!G19,1,12))</f>
        <v>孟垚</v>
      </c>
      <c r="G27" s="72"/>
      <c r="H27" s="11" t="str">
        <f>TRIM(MIDB(player_A!E19,1,2))</f>
        <v>32</v>
      </c>
      <c r="I27" s="68" t="str">
        <f>TRIM(MIDB(player_B!E19,1,2))</f>
        <v>30</v>
      </c>
      <c r="J27" s="101" t="str">
        <f>TRIM(MIDB(player_B!G19,1,12))</f>
        <v>阿达姆斯</v>
      </c>
      <c r="K27" s="102"/>
      <c r="L27" s="66">
        <f>TRIM(MIDB(player_B!H19,1,2))</f>
      </c>
      <c r="M27" s="40">
        <f>player_B!J19</f>
      </c>
      <c r="N27" s="37">
        <f>player_B!K19</f>
      </c>
      <c r="O27" s="40" t="str">
        <f>CONCATENATE(player_B!L19," ",player_B!M19)</f>
        <v> </v>
      </c>
      <c r="P27" s="41">
        <f>player_B!N19</f>
      </c>
    </row>
    <row r="28" spans="1:16" ht="14.25" customHeight="1" thickBot="1">
      <c r="A28" s="19">
        <f>sc!AN2</f>
        <v>0</v>
      </c>
      <c r="B28" s="20">
        <f>sc!AM2</f>
        <v>0</v>
      </c>
      <c r="C28" s="103" t="s">
        <v>126</v>
      </c>
      <c r="D28" s="104"/>
      <c r="E28" s="104"/>
      <c r="F28" s="104"/>
      <c r="G28" s="104"/>
      <c r="H28" s="105"/>
      <c r="I28" s="106" t="s">
        <v>35</v>
      </c>
      <c r="J28" s="104"/>
      <c r="K28" s="104"/>
      <c r="L28" s="104"/>
      <c r="M28" s="104"/>
      <c r="N28" s="107"/>
      <c r="O28" s="20">
        <f>sc!BA2</f>
        <v>0</v>
      </c>
      <c r="P28" s="21">
        <f>sc!BB2</f>
        <v>0</v>
      </c>
    </row>
    <row r="29" spans="1:16" ht="18" customHeight="1" thickBot="1">
      <c r="A29" s="108" t="s">
        <v>36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0"/>
      <c r="M29" s="108" t="s">
        <v>127</v>
      </c>
      <c r="N29" s="111"/>
      <c r="O29" s="111"/>
      <c r="P29" s="112"/>
    </row>
    <row r="30" spans="1:16" ht="23.25">
      <c r="A30" s="31" t="s">
        <v>29</v>
      </c>
      <c r="B30" s="29" t="s">
        <v>28</v>
      </c>
      <c r="C30" s="27" t="s">
        <v>30</v>
      </c>
      <c r="D30" s="27" t="s">
        <v>27</v>
      </c>
      <c r="E30" s="27" t="s">
        <v>31</v>
      </c>
      <c r="F30" s="27" t="s">
        <v>186</v>
      </c>
      <c r="G30" s="27" t="s">
        <v>187</v>
      </c>
      <c r="H30" s="27" t="s">
        <v>161</v>
      </c>
      <c r="I30" s="63" t="s">
        <v>185</v>
      </c>
      <c r="J30" s="27" t="s">
        <v>128</v>
      </c>
      <c r="K30" s="27" t="s">
        <v>129</v>
      </c>
      <c r="L30" s="28" t="s">
        <v>0</v>
      </c>
      <c r="M30" s="22" t="s">
        <v>32</v>
      </c>
      <c r="N30" s="115" t="s">
        <v>33</v>
      </c>
      <c r="O30" s="116"/>
      <c r="P30" s="23" t="s">
        <v>34</v>
      </c>
    </row>
    <row r="31" spans="1:16" ht="14.25" customHeight="1">
      <c r="A31" s="9">
        <v>1</v>
      </c>
      <c r="B31" s="52" t="str">
        <f>TRIM(MIDB(goal!C2,1,3))</f>
        <v>29</v>
      </c>
      <c r="C31" s="2" t="str">
        <f>TRIM(MIDB(goal!E2,1,4))</f>
        <v>山东</v>
      </c>
      <c r="D31" s="53" t="str">
        <f>TRIM(MIDB(goal!G2,1,2))</f>
        <v>10</v>
      </c>
      <c r="E31" s="2" t="str">
        <f>TRIM(MIDB(goal!I2,1,8))</f>
        <v>尼古拉斯</v>
      </c>
      <c r="F31" s="2" t="str">
        <f>TRIM(MIDB(goal!N2,1,6))</f>
        <v>禁区内</v>
      </c>
      <c r="G31" s="2" t="str">
        <f>TRIM(MIDB(goal!L2,1,2))</f>
        <v>脚</v>
      </c>
      <c r="H31" s="2" t="str">
        <f>TRIM(MIDB(goal!L2,4,4))</f>
        <v>间接</v>
      </c>
      <c r="I31" s="2" t="str">
        <f>TRIM(MIDB(goal!L2,9,6))</f>
        <v>接停射</v>
      </c>
      <c r="J31" s="2" t="str">
        <f>TRIM(MIDB(goal!O2,1,2))</f>
        <v>2</v>
      </c>
      <c r="K31" s="2" t="str">
        <f>TRIM(MIDB(goal!R2,1,2))</f>
        <v>－</v>
      </c>
      <c r="L31" s="64">
        <f>TRIM(MIDB(goal!T2,1,6))</f>
      </c>
      <c r="M31" s="24">
        <v>4</v>
      </c>
      <c r="N31" s="113" t="s">
        <v>130</v>
      </c>
      <c r="O31" s="114"/>
      <c r="P31" s="49">
        <v>0</v>
      </c>
    </row>
    <row r="32" spans="1:16" ht="14.25" customHeight="1">
      <c r="A32" s="9">
        <v>2</v>
      </c>
      <c r="B32" s="52" t="str">
        <f>TRIM(MIDB(goal!C3,1,3))</f>
        <v>54</v>
      </c>
      <c r="C32" s="2" t="str">
        <f>TRIM(MIDB(goal!E3,1,4))</f>
        <v>山东</v>
      </c>
      <c r="D32" s="53" t="str">
        <f>TRIM(MIDB(goal!G3,1,2))</f>
        <v>10</v>
      </c>
      <c r="E32" s="2" t="str">
        <f>TRIM(MIDB(goal!I3,1,8))</f>
        <v>尼古拉斯</v>
      </c>
      <c r="F32" s="2" t="str">
        <f>TRIM(MIDB(goal!N3,1,6))</f>
        <v>禁区内</v>
      </c>
      <c r="G32" s="2" t="str">
        <f>TRIM(MIDB(goal!L3,1,2))</f>
        <v>脚</v>
      </c>
      <c r="H32" s="2" t="str">
        <f>TRIM(MIDB(goal!L3,4,4))</f>
        <v>直接</v>
      </c>
      <c r="I32" s="2" t="str">
        <f>TRIM(MIDB(goal!L3,9,6))</f>
        <v>配合射</v>
      </c>
      <c r="J32" s="2" t="str">
        <f>TRIM(MIDB(goal!O3,1,2))</f>
        <v>29</v>
      </c>
      <c r="K32" s="2" t="str">
        <f>TRIM(MIDB(goal!R3,1,2))</f>
        <v>－</v>
      </c>
      <c r="L32" s="64">
        <f>TRIM(MIDB(goal!T3,1,6))</f>
      </c>
      <c r="M32" s="25">
        <v>8</v>
      </c>
      <c r="N32" s="113" t="s">
        <v>131</v>
      </c>
      <c r="O32" s="114"/>
      <c r="P32" s="49">
        <v>6</v>
      </c>
    </row>
    <row r="33" spans="1:16" ht="14.25" customHeight="1">
      <c r="A33" s="9">
        <v>3</v>
      </c>
      <c r="B33" s="52" t="str">
        <f>TRIM(MIDB(goal!C4,1,3))</f>
        <v>58</v>
      </c>
      <c r="C33" s="2" t="str">
        <f>TRIM(MIDB(goal!E4,1,4))</f>
        <v>山东</v>
      </c>
      <c r="D33" s="53" t="str">
        <f>TRIM(MIDB(goal!G4,1,2))</f>
        <v>29</v>
      </c>
      <c r="E33" s="2" t="str">
        <f>TRIM(MIDB(goal!I4,1,8))</f>
        <v>李金羽</v>
      </c>
      <c r="F33" s="2" t="str">
        <f>TRIM(MIDB(goal!N4,1,6))</f>
        <v>禁区内</v>
      </c>
      <c r="G33" s="2" t="str">
        <f>TRIM(MIDB(goal!L4,1,2))</f>
        <v>脚</v>
      </c>
      <c r="H33" s="2" t="str">
        <f>TRIM(MIDB(goal!L4,4,4))</f>
        <v>直接</v>
      </c>
      <c r="I33" s="2" t="str">
        <f>TRIM(MIDB(goal!L4,9,6))</f>
        <v>配合射</v>
      </c>
      <c r="J33" s="2" t="str">
        <f>TRIM(MIDB(goal!O4,1,2))</f>
        <v>8</v>
      </c>
      <c r="K33" s="2" t="str">
        <f>TRIM(MIDB(goal!R4,1,2))</f>
        <v>－</v>
      </c>
      <c r="L33" s="64">
        <f>TRIM(MIDB(goal!T4,1,6))</f>
      </c>
      <c r="M33" s="25">
        <v>4</v>
      </c>
      <c r="N33" s="113" t="s">
        <v>132</v>
      </c>
      <c r="O33" s="114"/>
      <c r="P33" s="49">
        <v>2</v>
      </c>
    </row>
    <row r="34" spans="1:16" ht="14.25" customHeight="1">
      <c r="A34" s="9">
        <v>4</v>
      </c>
      <c r="B34" s="52" t="str">
        <f>TRIM(MIDB(goal!C5,1,3))</f>
        <v>70</v>
      </c>
      <c r="C34" s="2" t="str">
        <f>TRIM(MIDB(goal!E5,1,4))</f>
        <v>中远</v>
      </c>
      <c r="D34" s="53" t="str">
        <f>TRIM(MIDB(goal!G5,1,2))</f>
        <v>29</v>
      </c>
      <c r="E34" s="2" t="str">
        <f>TRIM(MIDB(goal!I5,1,8))</f>
        <v>阿尤</v>
      </c>
      <c r="F34" s="2" t="str">
        <f>TRIM(MIDB(goal!N5,1,6))</f>
        <v>禁区内</v>
      </c>
      <c r="G34" s="2" t="str">
        <f>TRIM(MIDB(goal!L5,1,2))</f>
        <v>头</v>
      </c>
      <c r="H34" s="2" t="str">
        <f>TRIM(MIDB(goal!L5,4,4))</f>
        <v>直接</v>
      </c>
      <c r="I34" s="2" t="str">
        <f>TRIM(MIDB(goal!L5,9,6))</f>
        <v>配合射</v>
      </c>
      <c r="J34" s="2">
        <f>TRIM(MIDB(goal!O5,1,2))</f>
      </c>
      <c r="K34" s="2">
        <f>TRIM(MIDB(goal!R5,1,2))</f>
      </c>
      <c r="L34" s="64">
        <f>TRIM(MIDB(goal!T5,1,6))</f>
      </c>
      <c r="M34" s="25">
        <f>sc!AD2</f>
        <v>0</v>
      </c>
      <c r="N34" s="113" t="s">
        <v>133</v>
      </c>
      <c r="O34" s="114"/>
      <c r="P34" s="49">
        <f>sc!AR2</f>
        <v>0</v>
      </c>
    </row>
    <row r="35" spans="1:16" ht="14.25" customHeight="1">
      <c r="A35" s="9">
        <v>5</v>
      </c>
      <c r="B35" s="52" t="str">
        <f>TRIM(MIDB(goal!C6,1,3))</f>
        <v>87</v>
      </c>
      <c r="C35" s="2" t="str">
        <f>TRIM(MIDB(goal!E6,1,4))</f>
        <v>山东</v>
      </c>
      <c r="D35" s="53" t="str">
        <f>TRIM(MIDB(goal!G6,1,2))</f>
        <v>7</v>
      </c>
      <c r="E35" s="2" t="str">
        <f>TRIM(MIDB(goal!I6,1,8))</f>
        <v>宋黎辉</v>
      </c>
      <c r="F35" s="2" t="str">
        <f>TRIM(MIDB(goal!N6,1,6))</f>
        <v>禁区内</v>
      </c>
      <c r="G35" s="2" t="str">
        <f>TRIM(MIDB(goal!L6,1,2))</f>
        <v>脚</v>
      </c>
      <c r="H35" s="2" t="str">
        <f>TRIM(MIDB(goal!L6,4,4))</f>
        <v>间接</v>
      </c>
      <c r="I35" s="2" t="str">
        <f>TRIM(MIDB(goal!L6,9,6))</f>
        <v>接停射</v>
      </c>
      <c r="J35" s="2" t="str">
        <f>TRIM(MIDB(goal!O6,1,2))</f>
        <v>10</v>
      </c>
      <c r="K35" s="2" t="str">
        <f>TRIM(MIDB(goal!R6,1,2))</f>
        <v>－</v>
      </c>
      <c r="L35" s="64">
        <f>TRIM(MIDB(goal!T6,1,6))</f>
      </c>
      <c r="M35" s="25">
        <v>5</v>
      </c>
      <c r="N35" s="113" t="s">
        <v>134</v>
      </c>
      <c r="O35" s="114"/>
      <c r="P35" s="49">
        <v>12</v>
      </c>
    </row>
    <row r="36" spans="1:16" ht="14.25" customHeight="1">
      <c r="A36" s="9">
        <v>6</v>
      </c>
      <c r="B36" s="52" t="str">
        <f>TRIM(MIDB(goal!C7,1,3))</f>
        <v>92+</v>
      </c>
      <c r="C36" s="2" t="str">
        <f>TRIM(MIDB(goal!E7,1,4))</f>
        <v>中远</v>
      </c>
      <c r="D36" s="53" t="str">
        <f>TRIM(MIDB(goal!G7,1,2))</f>
        <v>8</v>
      </c>
      <c r="E36" s="2" t="str">
        <f>TRIM(MIDB(goal!I7,1,8))</f>
        <v>李彦</v>
      </c>
      <c r="F36" s="2" t="str">
        <f>TRIM(MIDB(goal!N7,1,6))</f>
        <v>禁区内</v>
      </c>
      <c r="G36" s="2" t="str">
        <f>TRIM(MIDB(goal!L7,1,2))</f>
        <v>脚</v>
      </c>
      <c r="H36" s="2" t="str">
        <f>TRIM(MIDB(goal!L7,4,4))</f>
        <v>直接</v>
      </c>
      <c r="I36" s="2" t="str">
        <f>TRIM(MIDB(goal!L7,9,6))</f>
        <v>配合射</v>
      </c>
      <c r="J36" s="2">
        <f>TRIM(MIDB(goal!O7,1,2))</f>
      </c>
      <c r="K36" s="2">
        <f>TRIM(MIDB(goal!R7,1,2))</f>
      </c>
      <c r="L36" s="64">
        <f>TRIM(MIDB(goal!T7,1,6))</f>
      </c>
      <c r="M36" s="25">
        <v>6</v>
      </c>
      <c r="N36" s="113" t="s">
        <v>135</v>
      </c>
      <c r="O36" s="114"/>
      <c r="P36" s="49">
        <f>sc!AT2</f>
        <v>0</v>
      </c>
    </row>
    <row r="37" spans="1:16" ht="14.25" customHeight="1">
      <c r="A37" s="9">
        <v>7</v>
      </c>
      <c r="B37" s="52">
        <f>TRIM(MIDB(goal!C8,1,3))</f>
      </c>
      <c r="C37" s="2">
        <f>TRIM(MIDB(goal!E8,1,4))</f>
      </c>
      <c r="D37" s="53">
        <f>TRIM(MIDB(goal!G8,1,2))</f>
      </c>
      <c r="E37" s="2">
        <f>TRIM(MIDB(goal!I8,1,8))</f>
      </c>
      <c r="F37" s="2">
        <f>TRIM(MIDB(goal!N8,1,6))</f>
      </c>
      <c r="G37" s="2">
        <f>TRIM(MIDB(goal!L8,1,2))</f>
      </c>
      <c r="H37" s="2">
        <f>TRIM(MIDB(goal!L8,4,4))</f>
      </c>
      <c r="I37" s="2">
        <f>TRIM(MIDB(goal!L8,9,6))</f>
      </c>
      <c r="J37" s="2">
        <f>TRIM(MIDB(goal!O8,1,2))</f>
      </c>
      <c r="K37" s="2">
        <f>TRIM(MIDB(goal!R8,1,2))</f>
      </c>
      <c r="L37" s="64">
        <f>TRIM(MIDB(goal!T8,1,6))</f>
      </c>
      <c r="M37" s="25">
        <v>18</v>
      </c>
      <c r="N37" s="113" t="s">
        <v>136</v>
      </c>
      <c r="O37" s="114"/>
      <c r="P37" s="49">
        <v>19</v>
      </c>
    </row>
    <row r="38" spans="1:16" ht="14.25" customHeight="1">
      <c r="A38" s="9">
        <v>8</v>
      </c>
      <c r="B38" s="52">
        <f>TRIM(MIDB(goal!C9,1,3))</f>
      </c>
      <c r="C38" s="2">
        <f>TRIM(MIDB(goal!E9,1,4))</f>
      </c>
      <c r="D38" s="53">
        <f>TRIM(MIDB(goal!G9,1,2))</f>
      </c>
      <c r="E38" s="2">
        <f>TRIM(MIDB(goal!I9,1,8))</f>
      </c>
      <c r="F38" s="2">
        <f>TRIM(MIDB(goal!N9,1,6))</f>
      </c>
      <c r="G38" s="2">
        <f>TRIM(MIDB(goal!L9,1,2))</f>
      </c>
      <c r="H38" s="2">
        <f>TRIM(MIDB(goal!L9,1,4))</f>
      </c>
      <c r="I38" s="2">
        <f>TRIM(MIDB(goal!L9,9,6))</f>
      </c>
      <c r="J38" s="2">
        <f>TRIM(MIDB(goal!O9,1,2))</f>
      </c>
      <c r="K38" s="2">
        <f>TRIM(MIDB(goal!R9,1,2))</f>
      </c>
      <c r="L38" s="64">
        <f>TRIM(MIDB(goal!T9,1,6))</f>
      </c>
      <c r="M38" s="25">
        <v>25</v>
      </c>
      <c r="N38" s="113" t="s">
        <v>137</v>
      </c>
      <c r="O38" s="114"/>
      <c r="P38" s="49">
        <v>27</v>
      </c>
    </row>
    <row r="39" spans="1:16" ht="14.25" customHeight="1">
      <c r="A39" s="9">
        <v>9</v>
      </c>
      <c r="B39" s="52">
        <f>TRIM(MIDB(goal!C10,1,3))</f>
      </c>
      <c r="C39" s="2">
        <f>TRIM(MIDB(goal!E10,1,4))</f>
      </c>
      <c r="D39" s="53">
        <f>TRIM(MIDB(goal!G10,1,2))</f>
      </c>
      <c r="E39" s="2">
        <f>TRIM(MIDB(goal!I10,1,8))</f>
      </c>
      <c r="F39" s="2">
        <f>TRIM(MIDB(goal!N10,1,6))</f>
      </c>
      <c r="G39" s="2">
        <f>TRIM(MIDB(goal!L10,1,2))</f>
      </c>
      <c r="H39" s="2">
        <f>TRIM(MIDB(goal!L10,4,4))</f>
      </c>
      <c r="I39" s="2">
        <f>TRIM(MIDB(goal!L10,9,6))</f>
      </c>
      <c r="J39" s="2">
        <f>TRIM(MIDB(goal!O10,1,2))</f>
      </c>
      <c r="K39" s="2">
        <f>TRIM(MIDB(goal!R10,1,2))</f>
      </c>
      <c r="L39" s="64">
        <f>TRIM(MIDB(goal!T10,1,6))</f>
      </c>
      <c r="M39" s="25">
        <v>15</v>
      </c>
      <c r="N39" s="113" t="s">
        <v>138</v>
      </c>
      <c r="O39" s="114"/>
      <c r="P39" s="50">
        <v>12</v>
      </c>
    </row>
    <row r="40" spans="1:16" ht="14.25" customHeight="1" thickBot="1">
      <c r="A40" s="19">
        <v>10</v>
      </c>
      <c r="B40" s="52">
        <f>TRIM(MIDB(goal!C11,1,3))</f>
      </c>
      <c r="C40" s="2">
        <f>TRIM(MIDB(goal!E11,1,4))</f>
      </c>
      <c r="D40" s="53">
        <f>TRIM(MIDB(goal!G11,1,2))</f>
      </c>
      <c r="E40" s="2">
        <f>TRIM(MIDB(goal!I11,1,8))</f>
      </c>
      <c r="F40" s="2">
        <f>TRIM(MIDB(goal!N11,1,6))</f>
      </c>
      <c r="G40" s="2">
        <f>TRIM(MIDB(goal!L11,1,2))</f>
      </c>
      <c r="H40" s="2">
        <f>TRIM(MIDB(goal!L11,4,4))</f>
      </c>
      <c r="I40" s="2">
        <f>TRIM(MIDB(goal!L11,9,6))</f>
      </c>
      <c r="J40" s="2">
        <f>TRIM(MIDB(goal!O11,1,2))</f>
      </c>
      <c r="K40" s="2">
        <f>TRIM(MIDB(goal!R11,1,2))</f>
      </c>
      <c r="L40" s="65">
        <f>TRIM(MIDB(goal!T11,1,6))</f>
      </c>
      <c r="M40" s="25">
        <v>41</v>
      </c>
      <c r="N40" s="130" t="s">
        <v>139</v>
      </c>
      <c r="O40" s="113"/>
      <c r="P40" s="50">
        <v>32</v>
      </c>
    </row>
    <row r="41" spans="1:16" ht="14.25" customHeight="1" thickBot="1">
      <c r="A41" s="131" t="s">
        <v>140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3"/>
      <c r="M41" s="25">
        <v>30</v>
      </c>
      <c r="N41" s="122" t="s">
        <v>141</v>
      </c>
      <c r="O41" s="113"/>
      <c r="P41" s="50">
        <v>21</v>
      </c>
    </row>
    <row r="42" spans="1:16" ht="14.25" customHeight="1">
      <c r="A42" s="56"/>
      <c r="B42" s="57" t="s">
        <v>142</v>
      </c>
      <c r="C42" s="57" t="s">
        <v>143</v>
      </c>
      <c r="D42" s="57" t="s">
        <v>144</v>
      </c>
      <c r="E42" s="57" t="s">
        <v>145</v>
      </c>
      <c r="F42" s="57" t="s">
        <v>146</v>
      </c>
      <c r="G42" s="57" t="s">
        <v>147</v>
      </c>
      <c r="H42" s="120" t="s">
        <v>189</v>
      </c>
      <c r="I42" s="120"/>
      <c r="J42" s="57" t="s">
        <v>133</v>
      </c>
      <c r="K42" s="120" t="s">
        <v>190</v>
      </c>
      <c r="L42" s="121"/>
      <c r="M42" s="25">
        <v>4</v>
      </c>
      <c r="N42" s="122" t="s">
        <v>148</v>
      </c>
      <c r="O42" s="113"/>
      <c r="P42" s="50">
        <v>1</v>
      </c>
    </row>
    <row r="43" spans="1:16" ht="14.25" customHeight="1">
      <c r="A43" s="4" t="s">
        <v>162</v>
      </c>
      <c r="B43" s="33">
        <f>sc!BS2</f>
        <v>12</v>
      </c>
      <c r="C43" s="33">
        <f>sc!BT2</f>
        <v>3</v>
      </c>
      <c r="D43" s="33">
        <f>sc!BU2</f>
        <v>9</v>
      </c>
      <c r="E43" s="33">
        <f>sc!BV2</f>
        <v>6</v>
      </c>
      <c r="F43" s="33">
        <f>sc!BW2</f>
        <v>11</v>
      </c>
      <c r="G43" s="33">
        <f>sc!BX2</f>
        <v>4</v>
      </c>
      <c r="H43" s="123">
        <f>sc!BY2</f>
        <v>0</v>
      </c>
      <c r="I43" s="123"/>
      <c r="J43" s="34">
        <f>sc!BZ2</f>
        <v>0</v>
      </c>
      <c r="K43" s="123">
        <f>sc!CA2</f>
        <v>0</v>
      </c>
      <c r="L43" s="124"/>
      <c r="M43" s="25">
        <v>1</v>
      </c>
      <c r="N43" s="122" t="s">
        <v>149</v>
      </c>
      <c r="O43" s="113"/>
      <c r="P43" s="50">
        <v>3</v>
      </c>
    </row>
    <row r="44" spans="1:16" ht="14.25" customHeight="1" thickBot="1">
      <c r="A44" s="30" t="s">
        <v>163</v>
      </c>
      <c r="B44" s="54">
        <f>sc!CB2</f>
        <v>5</v>
      </c>
      <c r="C44" s="54">
        <f>sc!CC2</f>
        <v>4</v>
      </c>
      <c r="D44" s="54">
        <f>sc!CD2</f>
        <v>2</v>
      </c>
      <c r="E44" s="54">
        <f>sc!CE2</f>
        <v>7</v>
      </c>
      <c r="F44" s="54">
        <f>sc!CF2</f>
        <v>6</v>
      </c>
      <c r="G44" s="54">
        <f>sc!CG2</f>
        <v>3</v>
      </c>
      <c r="H44" s="126">
        <f>sc!CH2</f>
        <v>0</v>
      </c>
      <c r="I44" s="126"/>
      <c r="J44" s="55">
        <f>sc!CI2</f>
        <v>0</v>
      </c>
      <c r="K44" s="126">
        <f>sc!CJ2</f>
        <v>0</v>
      </c>
      <c r="L44" s="127"/>
      <c r="M44" s="26">
        <f>sc!AN2</f>
        <v>0</v>
      </c>
      <c r="N44" s="128" t="s">
        <v>150</v>
      </c>
      <c r="O44" s="129"/>
      <c r="P44" s="51">
        <f>sc!BB2</f>
        <v>0</v>
      </c>
    </row>
    <row r="45" spans="1:16" ht="40.5" customHeight="1" thickBot="1">
      <c r="A45" s="117" t="s">
        <v>188</v>
      </c>
      <c r="B45" s="118"/>
      <c r="C45" s="118"/>
      <c r="D45" s="118"/>
      <c r="E45" s="118"/>
      <c r="F45" s="118"/>
      <c r="G45" s="118"/>
      <c r="H45" s="118"/>
      <c r="I45" s="117" t="s">
        <v>184</v>
      </c>
      <c r="J45" s="118"/>
      <c r="K45" s="118"/>
      <c r="L45" s="118"/>
      <c r="M45" s="119"/>
      <c r="N45" s="119"/>
      <c r="O45" s="119"/>
      <c r="P45" s="119"/>
    </row>
    <row r="46" ht="12.75">
      <c r="A46" s="134" t="s">
        <v>367</v>
      </c>
    </row>
  </sheetData>
  <mergeCells count="98">
    <mergeCell ref="K2:L2"/>
    <mergeCell ref="H44:I44"/>
    <mergeCell ref="K44:L44"/>
    <mergeCell ref="N44:O44"/>
    <mergeCell ref="N38:O38"/>
    <mergeCell ref="N39:O39"/>
    <mergeCell ref="N40:O40"/>
    <mergeCell ref="A41:L41"/>
    <mergeCell ref="N41:O41"/>
    <mergeCell ref="N34:O34"/>
    <mergeCell ref="A45:H45"/>
    <mergeCell ref="I45:P45"/>
    <mergeCell ref="H42:I42"/>
    <mergeCell ref="K42:L42"/>
    <mergeCell ref="N42:O42"/>
    <mergeCell ref="H43:I43"/>
    <mergeCell ref="K43:L43"/>
    <mergeCell ref="N43:O43"/>
    <mergeCell ref="N35:O35"/>
    <mergeCell ref="N36:O36"/>
    <mergeCell ref="N37:O37"/>
    <mergeCell ref="N30:O30"/>
    <mergeCell ref="N31:O31"/>
    <mergeCell ref="N32:O32"/>
    <mergeCell ref="N33:O33"/>
    <mergeCell ref="C28:H28"/>
    <mergeCell ref="I28:N28"/>
    <mergeCell ref="A29:L29"/>
    <mergeCell ref="M29:P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29" right="0.18" top="0.57" bottom="0.67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N2"/>
  <sheetViews>
    <sheetView workbookViewId="0" topLeftCell="D2">
      <selection activeCell="G3" sqref="G3"/>
    </sheetView>
  </sheetViews>
  <sheetFormatPr defaultColWidth="9.140625" defaultRowHeight="12.75"/>
  <cols>
    <col min="3" max="3" width="9.140625" style="3" customWidth="1"/>
    <col min="5" max="5" width="16.28125" style="0" customWidth="1"/>
    <col min="15" max="17" width="9.140625" style="3" customWidth="1"/>
  </cols>
  <sheetData>
    <row r="1" spans="1:92" ht="12.75">
      <c r="A1" s="1" t="s">
        <v>118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53</v>
      </c>
      <c r="S1" s="1" t="s">
        <v>54</v>
      </c>
      <c r="T1" s="1" t="s">
        <v>55</v>
      </c>
      <c r="U1" s="1" t="s">
        <v>56</v>
      </c>
      <c r="V1" s="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151</v>
      </c>
      <c r="AK1" t="s">
        <v>152</v>
      </c>
      <c r="AL1" t="s">
        <v>153</v>
      </c>
      <c r="AM1" t="s">
        <v>154</v>
      </c>
      <c r="AN1" t="s">
        <v>155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156</v>
      </c>
      <c r="AY1" t="s">
        <v>157</v>
      </c>
      <c r="AZ1" t="s">
        <v>158</v>
      </c>
      <c r="BA1" t="s">
        <v>159</v>
      </c>
      <c r="BB1" t="s">
        <v>160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165</v>
      </c>
      <c r="BT1" t="s">
        <v>166</v>
      </c>
      <c r="BU1" t="s">
        <v>167</v>
      </c>
      <c r="BV1" t="s">
        <v>168</v>
      </c>
      <c r="BW1" t="s">
        <v>169</v>
      </c>
      <c r="BX1" t="s">
        <v>170</v>
      </c>
      <c r="BY1" t="s">
        <v>171</v>
      </c>
      <c r="BZ1" t="s">
        <v>172</v>
      </c>
      <c r="CA1" t="s">
        <v>173</v>
      </c>
      <c r="CB1" t="s">
        <v>174</v>
      </c>
      <c r="CC1" t="s">
        <v>175</v>
      </c>
      <c r="CD1" t="s">
        <v>176</v>
      </c>
      <c r="CE1" t="s">
        <v>177</v>
      </c>
      <c r="CF1" t="s">
        <v>178</v>
      </c>
      <c r="CG1" t="s">
        <v>179</v>
      </c>
      <c r="CH1" t="s">
        <v>180</v>
      </c>
      <c r="CI1" t="s">
        <v>181</v>
      </c>
      <c r="CJ1" t="s">
        <v>182</v>
      </c>
      <c r="CK1" t="s">
        <v>191</v>
      </c>
      <c r="CL1" t="s">
        <v>192</v>
      </c>
      <c r="CM1" t="s">
        <v>193</v>
      </c>
      <c r="CN1" t="s">
        <v>194</v>
      </c>
    </row>
    <row r="2" spans="1:92" ht="12.75">
      <c r="A2" t="s">
        <v>196</v>
      </c>
      <c r="B2" t="s">
        <v>197</v>
      </c>
      <c r="C2" t="s">
        <v>198</v>
      </c>
      <c r="D2" t="s">
        <v>199</v>
      </c>
      <c r="E2" s="5" t="s">
        <v>364</v>
      </c>
      <c r="G2" s="1" t="s">
        <v>200</v>
      </c>
      <c r="H2" s="1" t="s">
        <v>201</v>
      </c>
      <c r="I2" s="1" t="s">
        <v>202</v>
      </c>
      <c r="J2" s="1" t="s">
        <v>203</v>
      </c>
      <c r="K2" s="1" t="s">
        <v>204</v>
      </c>
      <c r="L2" s="1" t="s">
        <v>205</v>
      </c>
      <c r="M2" s="1" t="s">
        <v>206</v>
      </c>
      <c r="N2" s="1" t="s">
        <v>207</v>
      </c>
      <c r="O2">
        <v>28</v>
      </c>
      <c r="P2">
        <v>40</v>
      </c>
      <c r="Q2">
        <v>2</v>
      </c>
      <c r="R2">
        <v>5</v>
      </c>
      <c r="S2">
        <v>5</v>
      </c>
      <c r="T2">
        <v>23000</v>
      </c>
      <c r="U2" s="1" t="s">
        <v>208</v>
      </c>
      <c r="V2" s="1" t="s">
        <v>209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4</v>
      </c>
      <c r="BE2">
        <v>8</v>
      </c>
      <c r="BF2">
        <v>0</v>
      </c>
      <c r="BG2">
        <v>0</v>
      </c>
      <c r="BH2">
        <v>1</v>
      </c>
      <c r="BI2">
        <v>2</v>
      </c>
      <c r="BJ2">
        <v>0</v>
      </c>
      <c r="BK2">
        <v>0</v>
      </c>
      <c r="BL2">
        <v>3</v>
      </c>
      <c r="BM2">
        <v>2</v>
      </c>
      <c r="BN2">
        <v>0</v>
      </c>
      <c r="BO2">
        <v>1</v>
      </c>
      <c r="BP2">
        <v>2</v>
      </c>
      <c r="BQ2">
        <v>0</v>
      </c>
      <c r="BR2">
        <v>1</v>
      </c>
      <c r="BS2">
        <v>12</v>
      </c>
      <c r="BT2">
        <v>3</v>
      </c>
      <c r="BU2">
        <v>9</v>
      </c>
      <c r="BV2">
        <v>6</v>
      </c>
      <c r="BW2">
        <v>11</v>
      </c>
      <c r="BX2">
        <v>4</v>
      </c>
      <c r="BY2">
        <v>0</v>
      </c>
      <c r="BZ2">
        <v>0</v>
      </c>
      <c r="CA2">
        <v>0</v>
      </c>
      <c r="CB2">
        <v>5</v>
      </c>
      <c r="CC2">
        <v>4</v>
      </c>
      <c r="CD2">
        <v>2</v>
      </c>
      <c r="CE2">
        <v>7</v>
      </c>
      <c r="CF2">
        <v>6</v>
      </c>
      <c r="CG2">
        <v>3</v>
      </c>
      <c r="CH2">
        <v>0</v>
      </c>
      <c r="CI2">
        <v>0</v>
      </c>
      <c r="CJ2">
        <v>0</v>
      </c>
      <c r="CK2">
        <v>9</v>
      </c>
      <c r="CL2">
        <v>6</v>
      </c>
      <c r="CM2">
        <v>8</v>
      </c>
      <c r="CN2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1"/>
  <sheetViews>
    <sheetView workbookViewId="0" topLeftCell="A1">
      <selection activeCell="A1" sqref="A1:T11"/>
    </sheetView>
  </sheetViews>
  <sheetFormatPr defaultColWidth="9.140625" defaultRowHeight="12.75"/>
  <cols>
    <col min="3" max="3" width="9.140625" style="3" customWidth="1"/>
    <col min="5" max="5" width="8.7109375" style="0" customWidth="1"/>
    <col min="12" max="12" width="9.140625" style="3" customWidth="1"/>
    <col min="15" max="15" width="9.140625" style="3" customWidth="1"/>
  </cols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195</v>
      </c>
    </row>
    <row r="2" spans="1:20" ht="12.75">
      <c r="A2">
        <v>7</v>
      </c>
      <c r="B2" s="1" t="s">
        <v>210</v>
      </c>
      <c r="C2" t="s">
        <v>211</v>
      </c>
      <c r="D2" s="1" t="s">
        <v>212</v>
      </c>
      <c r="E2" s="1" t="s">
        <v>213</v>
      </c>
      <c r="F2" t="s">
        <v>214</v>
      </c>
      <c r="G2" t="s">
        <v>215</v>
      </c>
      <c r="H2" t="s">
        <v>216</v>
      </c>
      <c r="I2" s="1" t="s">
        <v>217</v>
      </c>
      <c r="J2" s="1" t="s">
        <v>218</v>
      </c>
      <c r="K2" s="1" t="s">
        <v>219</v>
      </c>
      <c r="L2" s="1" t="s">
        <v>220</v>
      </c>
      <c r="M2" t="s">
        <v>221</v>
      </c>
      <c r="N2" s="1" t="s">
        <v>222</v>
      </c>
      <c r="O2" t="s">
        <v>223</v>
      </c>
      <c r="P2" t="s">
        <v>224</v>
      </c>
      <c r="Q2" s="1" t="s">
        <v>225</v>
      </c>
      <c r="R2" s="1" t="s">
        <v>226</v>
      </c>
    </row>
    <row r="3" spans="1:20" ht="12.75">
      <c r="A3">
        <v>15</v>
      </c>
      <c r="B3" s="1" t="s">
        <v>227</v>
      </c>
      <c r="C3" t="s">
        <v>228</v>
      </c>
      <c r="D3" s="1" t="s">
        <v>212</v>
      </c>
      <c r="E3" s="1" t="s">
        <v>213</v>
      </c>
      <c r="F3" t="s">
        <v>214</v>
      </c>
      <c r="G3" t="s">
        <v>215</v>
      </c>
      <c r="H3" t="s">
        <v>216</v>
      </c>
      <c r="I3" s="1" t="s">
        <v>217</v>
      </c>
      <c r="J3" s="1" t="s">
        <v>218</v>
      </c>
      <c r="K3" s="1" t="s">
        <v>229</v>
      </c>
      <c r="L3" s="1" t="s">
        <v>230</v>
      </c>
      <c r="M3" t="s">
        <v>231</v>
      </c>
      <c r="N3" s="1" t="s">
        <v>222</v>
      </c>
      <c r="O3" t="s">
        <v>211</v>
      </c>
      <c r="P3" t="s">
        <v>232</v>
      </c>
      <c r="Q3" s="1" t="s">
        <v>233</v>
      </c>
      <c r="R3" s="1" t="s">
        <v>226</v>
      </c>
    </row>
    <row r="4" spans="1:20" ht="12.75">
      <c r="A4">
        <v>17</v>
      </c>
      <c r="B4" s="1" t="s">
        <v>227</v>
      </c>
      <c r="C4" t="s">
        <v>234</v>
      </c>
      <c r="D4" s="1" t="s">
        <v>212</v>
      </c>
      <c r="E4" s="1" t="s">
        <v>213</v>
      </c>
      <c r="F4" t="s">
        <v>214</v>
      </c>
      <c r="G4" t="s">
        <v>211</v>
      </c>
      <c r="H4" t="s">
        <v>232</v>
      </c>
      <c r="I4" s="1" t="s">
        <v>233</v>
      </c>
      <c r="J4" s="1" t="s">
        <v>218</v>
      </c>
      <c r="K4" s="1" t="s">
        <v>229</v>
      </c>
      <c r="L4" s="1" t="s">
        <v>230</v>
      </c>
      <c r="M4" t="s">
        <v>221</v>
      </c>
      <c r="N4" s="1" t="s">
        <v>222</v>
      </c>
      <c r="O4" t="s">
        <v>235</v>
      </c>
      <c r="P4" t="s">
        <v>236</v>
      </c>
      <c r="Q4" s="1" t="s">
        <v>237</v>
      </c>
      <c r="R4" s="1" t="s">
        <v>226</v>
      </c>
    </row>
    <row r="5" spans="1:20" ht="12.75">
      <c r="A5">
        <v>18</v>
      </c>
      <c r="B5" s="1" t="s">
        <v>227</v>
      </c>
      <c r="C5" t="s">
        <v>238</v>
      </c>
      <c r="D5" s="1" t="s">
        <v>239</v>
      </c>
      <c r="E5" s="1" t="s">
        <v>240</v>
      </c>
      <c r="F5" t="s">
        <v>241</v>
      </c>
      <c r="G5" t="s">
        <v>211</v>
      </c>
      <c r="H5" t="s">
        <v>242</v>
      </c>
      <c r="I5" s="1" t="s">
        <v>243</v>
      </c>
      <c r="J5" s="1" t="s">
        <v>218</v>
      </c>
      <c r="K5" s="1" t="s">
        <v>244</v>
      </c>
      <c r="L5" s="1" t="s">
        <v>245</v>
      </c>
      <c r="M5" t="s">
        <v>231</v>
      </c>
      <c r="N5" s="1" t="s">
        <v>222</v>
      </c>
      <c r="O5" t="s">
        <v>107</v>
      </c>
    </row>
    <row r="6" spans="1:20" ht="12.75">
      <c r="A6">
        <v>20</v>
      </c>
      <c r="B6" s="1" t="s">
        <v>227</v>
      </c>
      <c r="C6" t="s">
        <v>246</v>
      </c>
      <c r="D6" s="1" t="s">
        <v>212</v>
      </c>
      <c r="E6" s="1" t="s">
        <v>213</v>
      </c>
      <c r="F6" t="s">
        <v>214</v>
      </c>
      <c r="G6" t="s">
        <v>247</v>
      </c>
      <c r="H6" t="s">
        <v>248</v>
      </c>
      <c r="I6" s="1" t="s">
        <v>249</v>
      </c>
      <c r="J6" s="1" t="s">
        <v>218</v>
      </c>
      <c r="K6" s="1" t="s">
        <v>219</v>
      </c>
      <c r="L6" s="1" t="s">
        <v>220</v>
      </c>
      <c r="M6" t="s">
        <v>221</v>
      </c>
      <c r="N6" s="1" t="s">
        <v>222</v>
      </c>
      <c r="O6" t="s">
        <v>215</v>
      </c>
      <c r="P6" t="s">
        <v>216</v>
      </c>
      <c r="Q6" s="1" t="s">
        <v>217</v>
      </c>
      <c r="R6" s="1" t="s">
        <v>226</v>
      </c>
    </row>
    <row r="7" spans="1:20" ht="12.75">
      <c r="A7">
        <v>24</v>
      </c>
      <c r="B7" s="1" t="s">
        <v>227</v>
      </c>
      <c r="C7" t="s">
        <v>250</v>
      </c>
      <c r="D7" s="1" t="s">
        <v>239</v>
      </c>
      <c r="E7" s="1" t="s">
        <v>240</v>
      </c>
      <c r="F7" t="s">
        <v>241</v>
      </c>
      <c r="G7" t="s">
        <v>235</v>
      </c>
      <c r="H7" t="s">
        <v>251</v>
      </c>
      <c r="I7" s="1" t="s">
        <v>252</v>
      </c>
      <c r="J7" s="1" t="s">
        <v>218</v>
      </c>
      <c r="K7" s="1" t="s">
        <v>229</v>
      </c>
      <c r="L7" s="1" t="s">
        <v>230</v>
      </c>
      <c r="M7" t="s">
        <v>221</v>
      </c>
      <c r="N7" s="1" t="s">
        <v>222</v>
      </c>
      <c r="O7" t="s">
        <v>107</v>
      </c>
    </row>
    <row r="8" spans="3:15" ht="12.75">
      <c r="C8"/>
      <c r="L8"/>
      <c r="O8"/>
    </row>
    <row r="9" spans="3:15" ht="12.75">
      <c r="C9"/>
      <c r="L9"/>
      <c r="O9"/>
    </row>
    <row r="10" spans="3:15" ht="12.75">
      <c r="C10"/>
      <c r="L10"/>
      <c r="O10"/>
    </row>
    <row r="11" spans="3:15" ht="12.75">
      <c r="C11"/>
      <c r="L11"/>
      <c r="O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workbookViewId="0" topLeftCell="A4">
      <selection activeCell="H13" sqref="H13"/>
    </sheetView>
  </sheetViews>
  <sheetFormatPr defaultColWidth="9.140625" defaultRowHeight="12.75"/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195</v>
      </c>
    </row>
    <row r="2" spans="1:20" ht="12.75">
      <c r="A2">
        <v>1</v>
      </c>
      <c r="B2" s="1" t="s">
        <v>210</v>
      </c>
      <c r="C2" t="s">
        <v>253</v>
      </c>
      <c r="D2" s="1" t="s">
        <v>239</v>
      </c>
      <c r="E2" s="1" t="s">
        <v>240</v>
      </c>
      <c r="F2" t="s">
        <v>241</v>
      </c>
      <c r="G2" t="s">
        <v>211</v>
      </c>
      <c r="H2" t="s">
        <v>242</v>
      </c>
      <c r="I2" s="1" t="s">
        <v>243</v>
      </c>
      <c r="J2" s="1" t="s">
        <v>254</v>
      </c>
      <c r="K2" s="1" t="s">
        <v>219</v>
      </c>
      <c r="L2" s="1" t="s">
        <v>220</v>
      </c>
      <c r="M2" t="s">
        <v>231</v>
      </c>
      <c r="N2" s="1" t="s">
        <v>222</v>
      </c>
    </row>
    <row r="3" spans="1:20" ht="12.75">
      <c r="A3">
        <v>2</v>
      </c>
      <c r="B3" s="1" t="s">
        <v>210</v>
      </c>
      <c r="C3" t="s">
        <v>255</v>
      </c>
      <c r="D3" s="1" t="s">
        <v>212</v>
      </c>
      <c r="E3" s="1" t="s">
        <v>213</v>
      </c>
      <c r="F3" t="s">
        <v>214</v>
      </c>
      <c r="G3" t="s">
        <v>256</v>
      </c>
      <c r="H3" t="s">
        <v>257</v>
      </c>
      <c r="I3" s="1" t="s">
        <v>258</v>
      </c>
      <c r="J3" s="1" t="s">
        <v>254</v>
      </c>
      <c r="K3" s="1" t="s">
        <v>244</v>
      </c>
      <c r="L3" s="1" t="s">
        <v>245</v>
      </c>
      <c r="M3" t="s">
        <v>231</v>
      </c>
      <c r="N3" s="1" t="s">
        <v>222</v>
      </c>
    </row>
    <row r="4" spans="1:20" ht="12.75">
      <c r="A4">
        <v>3</v>
      </c>
      <c r="B4" s="1" t="s">
        <v>210</v>
      </c>
      <c r="C4" t="s">
        <v>259</v>
      </c>
      <c r="D4" s="1" t="s">
        <v>212</v>
      </c>
      <c r="E4" s="1" t="s">
        <v>213</v>
      </c>
      <c r="F4" t="s">
        <v>214</v>
      </c>
      <c r="G4" t="s">
        <v>215</v>
      </c>
      <c r="H4" t="s">
        <v>216</v>
      </c>
      <c r="I4" s="1" t="s">
        <v>217</v>
      </c>
      <c r="J4" s="1" t="s">
        <v>254</v>
      </c>
      <c r="K4" s="1" t="s">
        <v>219</v>
      </c>
      <c r="L4" s="1" t="s">
        <v>220</v>
      </c>
      <c r="M4" t="s">
        <v>221</v>
      </c>
      <c r="N4" s="1" t="s">
        <v>222</v>
      </c>
    </row>
    <row r="5" spans="1:20" ht="12.75">
      <c r="A5">
        <v>4</v>
      </c>
      <c r="B5" s="1" t="s">
        <v>210</v>
      </c>
      <c r="C5" t="s">
        <v>260</v>
      </c>
      <c r="D5" s="1" t="s">
        <v>212</v>
      </c>
      <c r="E5" s="1" t="s">
        <v>213</v>
      </c>
      <c r="F5" t="s">
        <v>214</v>
      </c>
      <c r="G5" t="s">
        <v>235</v>
      </c>
      <c r="H5" t="s">
        <v>236</v>
      </c>
      <c r="I5" s="1" t="s">
        <v>237</v>
      </c>
      <c r="J5" s="1" t="s">
        <v>261</v>
      </c>
      <c r="K5" s="1" t="s">
        <v>219</v>
      </c>
      <c r="L5" s="1" t="s">
        <v>220</v>
      </c>
      <c r="M5" t="s">
        <v>221</v>
      </c>
      <c r="N5" s="1" t="s">
        <v>222</v>
      </c>
    </row>
    <row r="6" spans="1:20" ht="12.75">
      <c r="A6">
        <v>5</v>
      </c>
      <c r="B6" s="1" t="s">
        <v>210</v>
      </c>
      <c r="C6" t="s">
        <v>262</v>
      </c>
      <c r="D6" s="1" t="s">
        <v>212</v>
      </c>
      <c r="E6" s="1" t="s">
        <v>213</v>
      </c>
      <c r="F6" t="s">
        <v>214</v>
      </c>
      <c r="G6" t="s">
        <v>223</v>
      </c>
      <c r="H6" t="s">
        <v>224</v>
      </c>
      <c r="I6" s="1" t="s">
        <v>225</v>
      </c>
      <c r="J6" s="1" t="s">
        <v>261</v>
      </c>
      <c r="K6" s="1" t="s">
        <v>244</v>
      </c>
      <c r="L6" s="1" t="s">
        <v>245</v>
      </c>
      <c r="M6" t="s">
        <v>231</v>
      </c>
      <c r="N6" s="1" t="s">
        <v>222</v>
      </c>
    </row>
    <row r="7" spans="1:20" ht="12.75">
      <c r="A7">
        <v>6</v>
      </c>
      <c r="B7" s="1" t="s">
        <v>210</v>
      </c>
      <c r="C7" t="s">
        <v>262</v>
      </c>
      <c r="D7" s="1" t="s">
        <v>212</v>
      </c>
      <c r="E7" s="1" t="s">
        <v>213</v>
      </c>
      <c r="F7" t="s">
        <v>214</v>
      </c>
      <c r="G7" t="s">
        <v>211</v>
      </c>
      <c r="H7" t="s">
        <v>232</v>
      </c>
      <c r="I7" s="1" t="s">
        <v>233</v>
      </c>
      <c r="J7" s="1" t="s">
        <v>254</v>
      </c>
      <c r="K7" s="1" t="s">
        <v>219</v>
      </c>
      <c r="L7" s="1" t="s">
        <v>220</v>
      </c>
      <c r="M7" t="s">
        <v>263</v>
      </c>
      <c r="N7" s="1" t="s">
        <v>264</v>
      </c>
    </row>
    <row r="8" spans="1:20" ht="12.75">
      <c r="A8">
        <v>7</v>
      </c>
      <c r="B8" s="1" t="s">
        <v>210</v>
      </c>
      <c r="C8" t="s">
        <v>211</v>
      </c>
      <c r="D8" s="1" t="s">
        <v>212</v>
      </c>
      <c r="E8" s="1" t="s">
        <v>213</v>
      </c>
      <c r="F8" t="s">
        <v>214</v>
      </c>
      <c r="G8" t="s">
        <v>215</v>
      </c>
      <c r="H8" t="s">
        <v>216</v>
      </c>
      <c r="I8" s="1" t="s">
        <v>217</v>
      </c>
      <c r="J8" s="1" t="s">
        <v>218</v>
      </c>
      <c r="K8" s="1" t="s">
        <v>219</v>
      </c>
      <c r="L8" s="1" t="s">
        <v>220</v>
      </c>
      <c r="M8" t="s">
        <v>221</v>
      </c>
      <c r="N8" s="1" t="s">
        <v>222</v>
      </c>
      <c r="O8" t="s">
        <v>223</v>
      </c>
      <c r="P8" t="s">
        <v>224</v>
      </c>
      <c r="Q8" s="1" t="s">
        <v>225</v>
      </c>
      <c r="R8" s="1" t="s">
        <v>226</v>
      </c>
    </row>
    <row r="9" spans="1:20" ht="12.75">
      <c r="A9">
        <v>8</v>
      </c>
      <c r="B9" s="1" t="s">
        <v>210</v>
      </c>
      <c r="C9" t="s">
        <v>265</v>
      </c>
      <c r="D9" s="1" t="s">
        <v>212</v>
      </c>
      <c r="E9" s="1" t="s">
        <v>213</v>
      </c>
      <c r="F9" t="s">
        <v>214</v>
      </c>
      <c r="G9" t="s">
        <v>211</v>
      </c>
      <c r="H9" t="s">
        <v>232</v>
      </c>
      <c r="I9" s="1" t="s">
        <v>233</v>
      </c>
      <c r="J9" s="1" t="s">
        <v>254</v>
      </c>
      <c r="K9" s="1" t="s">
        <v>244</v>
      </c>
      <c r="L9" s="1" t="s">
        <v>245</v>
      </c>
      <c r="M9" t="s">
        <v>221</v>
      </c>
      <c r="N9" s="1" t="s">
        <v>222</v>
      </c>
    </row>
    <row r="10" spans="1:20" ht="12.75">
      <c r="A10">
        <v>9</v>
      </c>
      <c r="B10" s="1" t="s">
        <v>210</v>
      </c>
      <c r="C10" t="s">
        <v>266</v>
      </c>
      <c r="D10" s="1" t="s">
        <v>212</v>
      </c>
      <c r="E10" s="1" t="s">
        <v>213</v>
      </c>
      <c r="F10" t="s">
        <v>214</v>
      </c>
      <c r="G10" t="s">
        <v>211</v>
      </c>
      <c r="H10" t="s">
        <v>232</v>
      </c>
      <c r="I10" s="1" t="s">
        <v>233</v>
      </c>
      <c r="J10" s="1" t="s">
        <v>254</v>
      </c>
      <c r="K10" s="1" t="s">
        <v>219</v>
      </c>
      <c r="L10" s="1" t="s">
        <v>220</v>
      </c>
      <c r="M10" t="s">
        <v>231</v>
      </c>
      <c r="N10" s="1" t="s">
        <v>222</v>
      </c>
    </row>
    <row r="11" spans="1:20" ht="12.75">
      <c r="A11">
        <v>10</v>
      </c>
      <c r="B11" s="1" t="s">
        <v>210</v>
      </c>
      <c r="C11" t="s">
        <v>267</v>
      </c>
      <c r="D11" s="1" t="s">
        <v>212</v>
      </c>
      <c r="E11" s="1" t="s">
        <v>213</v>
      </c>
      <c r="F11" t="s">
        <v>214</v>
      </c>
      <c r="G11" t="s">
        <v>268</v>
      </c>
      <c r="H11" t="s">
        <v>269</v>
      </c>
      <c r="I11" s="1" t="s">
        <v>270</v>
      </c>
      <c r="J11" s="1" t="s">
        <v>254</v>
      </c>
      <c r="K11" s="1" t="s">
        <v>244</v>
      </c>
      <c r="L11" s="1" t="s">
        <v>245</v>
      </c>
      <c r="M11" t="s">
        <v>221</v>
      </c>
      <c r="N11" s="1" t="s">
        <v>222</v>
      </c>
    </row>
    <row r="12" spans="1:20" ht="12.75">
      <c r="A12">
        <v>11</v>
      </c>
      <c r="B12" s="1" t="s">
        <v>210</v>
      </c>
      <c r="C12" t="s">
        <v>271</v>
      </c>
      <c r="D12" s="1" t="s">
        <v>239</v>
      </c>
      <c r="E12" s="1" t="s">
        <v>240</v>
      </c>
      <c r="F12" t="s">
        <v>241</v>
      </c>
      <c r="G12" t="s">
        <v>272</v>
      </c>
      <c r="H12">
        <v>231</v>
      </c>
      <c r="I12" s="1" t="s">
        <v>366</v>
      </c>
      <c r="J12" s="1" t="s">
        <v>254</v>
      </c>
      <c r="K12" s="1" t="s">
        <v>244</v>
      </c>
      <c r="L12" s="1" t="s">
        <v>245</v>
      </c>
      <c r="M12" t="s">
        <v>221</v>
      </c>
      <c r="N12" s="1" t="s">
        <v>222</v>
      </c>
    </row>
    <row r="13" spans="1:20" ht="12.75">
      <c r="A13">
        <v>12</v>
      </c>
      <c r="B13" s="1" t="s">
        <v>227</v>
      </c>
      <c r="C13" t="s">
        <v>274</v>
      </c>
      <c r="D13" s="1" t="s">
        <v>239</v>
      </c>
      <c r="E13" s="1" t="s">
        <v>240</v>
      </c>
      <c r="F13" t="s">
        <v>241</v>
      </c>
      <c r="G13" t="s">
        <v>275</v>
      </c>
      <c r="H13" t="s">
        <v>276</v>
      </c>
      <c r="I13" s="1" t="s">
        <v>277</v>
      </c>
      <c r="J13" s="1" t="s">
        <v>261</v>
      </c>
      <c r="K13" s="1" t="s">
        <v>229</v>
      </c>
      <c r="L13" s="1" t="s">
        <v>230</v>
      </c>
      <c r="M13" t="s">
        <v>278</v>
      </c>
      <c r="N13" s="1" t="s">
        <v>264</v>
      </c>
    </row>
    <row r="14" spans="1:20" ht="12.75">
      <c r="A14">
        <v>13</v>
      </c>
      <c r="B14" s="1" t="s">
        <v>227</v>
      </c>
      <c r="C14" t="s">
        <v>279</v>
      </c>
      <c r="D14" s="1" t="s">
        <v>239</v>
      </c>
      <c r="E14" s="1" t="s">
        <v>240</v>
      </c>
      <c r="F14" t="s">
        <v>241</v>
      </c>
      <c r="G14" t="s">
        <v>280</v>
      </c>
      <c r="H14" t="s">
        <v>281</v>
      </c>
      <c r="I14" s="1" t="s">
        <v>282</v>
      </c>
      <c r="J14" s="1" t="s">
        <v>254</v>
      </c>
      <c r="K14" s="1" t="s">
        <v>229</v>
      </c>
      <c r="L14" s="1" t="s">
        <v>230</v>
      </c>
      <c r="M14" t="s">
        <v>283</v>
      </c>
      <c r="N14" s="1" t="s">
        <v>264</v>
      </c>
    </row>
    <row r="15" spans="1:20" ht="12.75">
      <c r="A15">
        <v>14</v>
      </c>
      <c r="B15" s="1" t="s">
        <v>227</v>
      </c>
      <c r="C15" t="s">
        <v>284</v>
      </c>
      <c r="D15" s="1" t="s">
        <v>212</v>
      </c>
      <c r="E15" s="1" t="s">
        <v>213</v>
      </c>
      <c r="F15" t="s">
        <v>214</v>
      </c>
      <c r="G15" t="s">
        <v>285</v>
      </c>
      <c r="H15" t="s">
        <v>286</v>
      </c>
      <c r="I15" s="1" t="s">
        <v>287</v>
      </c>
      <c r="J15" s="1" t="s">
        <v>261</v>
      </c>
      <c r="K15" s="1" t="s">
        <v>229</v>
      </c>
      <c r="L15" s="1" t="s">
        <v>230</v>
      </c>
      <c r="M15" t="s">
        <v>221</v>
      </c>
      <c r="N15" s="1" t="s">
        <v>222</v>
      </c>
    </row>
    <row r="16" spans="1:20" ht="12.75">
      <c r="A16">
        <v>15</v>
      </c>
      <c r="B16" s="1" t="s">
        <v>227</v>
      </c>
      <c r="C16" t="s">
        <v>228</v>
      </c>
      <c r="D16" s="1" t="s">
        <v>212</v>
      </c>
      <c r="E16" s="1" t="s">
        <v>213</v>
      </c>
      <c r="F16" t="s">
        <v>214</v>
      </c>
      <c r="G16" t="s">
        <v>215</v>
      </c>
      <c r="H16" t="s">
        <v>216</v>
      </c>
      <c r="I16" s="1" t="s">
        <v>217</v>
      </c>
      <c r="J16" s="1" t="s">
        <v>218</v>
      </c>
      <c r="K16" s="1" t="s">
        <v>229</v>
      </c>
      <c r="L16" s="1" t="s">
        <v>230</v>
      </c>
      <c r="M16" t="s">
        <v>231</v>
      </c>
      <c r="N16" s="1" t="s">
        <v>222</v>
      </c>
      <c r="O16" t="s">
        <v>211</v>
      </c>
      <c r="P16" t="s">
        <v>232</v>
      </c>
      <c r="Q16" s="1" t="s">
        <v>233</v>
      </c>
      <c r="R16" s="1" t="s">
        <v>226</v>
      </c>
    </row>
    <row r="17" spans="1:20" ht="12.75">
      <c r="A17">
        <v>16</v>
      </c>
      <c r="B17" s="1" t="s">
        <v>227</v>
      </c>
      <c r="C17" t="s">
        <v>288</v>
      </c>
      <c r="D17" s="1" t="s">
        <v>239</v>
      </c>
      <c r="E17" s="1" t="s">
        <v>240</v>
      </c>
      <c r="F17" t="s">
        <v>241</v>
      </c>
      <c r="G17" t="s">
        <v>289</v>
      </c>
      <c r="H17" t="s">
        <v>290</v>
      </c>
      <c r="I17" s="1" t="s">
        <v>291</v>
      </c>
      <c r="J17" s="1" t="s">
        <v>254</v>
      </c>
      <c r="K17" s="1" t="s">
        <v>229</v>
      </c>
      <c r="L17" s="1" t="s">
        <v>230</v>
      </c>
      <c r="M17" t="s">
        <v>253</v>
      </c>
      <c r="N17" s="1" t="s">
        <v>264</v>
      </c>
    </row>
    <row r="18" spans="1:20" ht="12.75">
      <c r="A18">
        <v>17</v>
      </c>
      <c r="B18" s="1" t="s">
        <v>227</v>
      </c>
      <c r="C18" t="s">
        <v>234</v>
      </c>
      <c r="D18" s="1" t="s">
        <v>212</v>
      </c>
      <c r="E18" s="1" t="s">
        <v>213</v>
      </c>
      <c r="F18" t="s">
        <v>214</v>
      </c>
      <c r="G18" t="s">
        <v>211</v>
      </c>
      <c r="H18" t="s">
        <v>232</v>
      </c>
      <c r="I18" s="1" t="s">
        <v>233</v>
      </c>
      <c r="J18" s="1" t="s">
        <v>218</v>
      </c>
      <c r="K18" s="1" t="s">
        <v>229</v>
      </c>
      <c r="L18" s="1" t="s">
        <v>230</v>
      </c>
      <c r="M18" t="s">
        <v>221</v>
      </c>
      <c r="N18" s="1" t="s">
        <v>222</v>
      </c>
      <c r="O18" t="s">
        <v>235</v>
      </c>
      <c r="P18" t="s">
        <v>236</v>
      </c>
      <c r="Q18" s="1" t="s">
        <v>237</v>
      </c>
      <c r="R18" s="1" t="s">
        <v>226</v>
      </c>
    </row>
    <row r="19" spans="1:20" ht="12.75">
      <c r="A19">
        <v>18</v>
      </c>
      <c r="B19" s="1" t="s">
        <v>227</v>
      </c>
      <c r="C19" t="s">
        <v>238</v>
      </c>
      <c r="D19" s="1" t="s">
        <v>239</v>
      </c>
      <c r="E19" s="1" t="s">
        <v>240</v>
      </c>
      <c r="F19" t="s">
        <v>241</v>
      </c>
      <c r="G19" t="s">
        <v>211</v>
      </c>
      <c r="H19" t="s">
        <v>242</v>
      </c>
      <c r="I19" s="1" t="s">
        <v>243</v>
      </c>
      <c r="J19" s="1" t="s">
        <v>218</v>
      </c>
      <c r="K19" s="1" t="s">
        <v>244</v>
      </c>
      <c r="L19" s="1" t="s">
        <v>245</v>
      </c>
      <c r="M19" t="s">
        <v>231</v>
      </c>
      <c r="N19" s="1" t="s">
        <v>222</v>
      </c>
    </row>
    <row r="20" spans="1:20" ht="12.75">
      <c r="A20">
        <v>19</v>
      </c>
      <c r="B20" s="1" t="s">
        <v>227</v>
      </c>
      <c r="C20" t="s">
        <v>292</v>
      </c>
      <c r="D20" s="1" t="s">
        <v>239</v>
      </c>
      <c r="E20" s="1" t="s">
        <v>240</v>
      </c>
      <c r="F20" t="s">
        <v>241</v>
      </c>
      <c r="G20" t="s">
        <v>211</v>
      </c>
      <c r="H20" t="s">
        <v>242</v>
      </c>
      <c r="I20" s="1" t="s">
        <v>243</v>
      </c>
      <c r="J20" s="1" t="s">
        <v>254</v>
      </c>
      <c r="K20" s="1" t="s">
        <v>244</v>
      </c>
      <c r="L20" s="1" t="s">
        <v>245</v>
      </c>
      <c r="M20" t="s">
        <v>231</v>
      </c>
      <c r="N20" s="1" t="s">
        <v>222</v>
      </c>
    </row>
    <row r="21" spans="1:20" ht="12.75">
      <c r="A21">
        <v>20</v>
      </c>
      <c r="B21" s="1" t="s">
        <v>227</v>
      </c>
      <c r="C21" t="s">
        <v>246</v>
      </c>
      <c r="D21" s="1" t="s">
        <v>212</v>
      </c>
      <c r="E21" s="1" t="s">
        <v>213</v>
      </c>
      <c r="F21" t="s">
        <v>214</v>
      </c>
      <c r="G21" t="s">
        <v>247</v>
      </c>
      <c r="H21" t="s">
        <v>248</v>
      </c>
      <c r="I21" s="1" t="s">
        <v>249</v>
      </c>
      <c r="J21" s="1" t="s">
        <v>218</v>
      </c>
      <c r="K21" s="1" t="s">
        <v>219</v>
      </c>
      <c r="L21" s="1" t="s">
        <v>220</v>
      </c>
      <c r="M21" t="s">
        <v>221</v>
      </c>
      <c r="N21" s="1" t="s">
        <v>222</v>
      </c>
      <c r="O21" t="s">
        <v>215</v>
      </c>
      <c r="P21" t="s">
        <v>216</v>
      </c>
      <c r="Q21" s="1" t="s">
        <v>217</v>
      </c>
      <c r="R21" s="1" t="s">
        <v>226</v>
      </c>
    </row>
    <row r="22" spans="1:20" ht="12.75">
      <c r="A22">
        <v>21</v>
      </c>
      <c r="B22" s="1" t="s">
        <v>227</v>
      </c>
      <c r="C22" t="s">
        <v>293</v>
      </c>
      <c r="D22" s="1" t="s">
        <v>239</v>
      </c>
      <c r="E22" s="1" t="s">
        <v>240</v>
      </c>
      <c r="F22" t="s">
        <v>241</v>
      </c>
      <c r="G22" t="s">
        <v>275</v>
      </c>
      <c r="H22" t="s">
        <v>276</v>
      </c>
      <c r="I22" s="1" t="s">
        <v>277</v>
      </c>
      <c r="J22" s="1" t="s">
        <v>254</v>
      </c>
      <c r="K22" s="1" t="s">
        <v>229</v>
      </c>
      <c r="L22" s="1" t="s">
        <v>230</v>
      </c>
      <c r="M22" t="s">
        <v>253</v>
      </c>
      <c r="N22" s="1" t="s">
        <v>264</v>
      </c>
    </row>
    <row r="23" spans="1:20" ht="12.75">
      <c r="A23">
        <v>22</v>
      </c>
      <c r="B23" s="1" t="s">
        <v>227</v>
      </c>
      <c r="C23" t="s">
        <v>294</v>
      </c>
      <c r="D23" s="1" t="s">
        <v>212</v>
      </c>
      <c r="E23" s="1" t="s">
        <v>213</v>
      </c>
      <c r="F23" t="s">
        <v>214</v>
      </c>
      <c r="G23" t="s">
        <v>211</v>
      </c>
      <c r="H23" t="s">
        <v>232</v>
      </c>
      <c r="I23" s="1" t="s">
        <v>233</v>
      </c>
      <c r="J23" s="1" t="s">
        <v>254</v>
      </c>
      <c r="K23" s="1" t="s">
        <v>229</v>
      </c>
      <c r="L23" s="1" t="s">
        <v>230</v>
      </c>
      <c r="M23" t="s">
        <v>253</v>
      </c>
      <c r="N23" s="1" t="s">
        <v>264</v>
      </c>
    </row>
    <row r="24" spans="1:20" ht="12.75">
      <c r="A24">
        <v>23</v>
      </c>
      <c r="B24" s="1" t="s">
        <v>227</v>
      </c>
      <c r="C24" t="s">
        <v>295</v>
      </c>
      <c r="D24" s="1" t="s">
        <v>212</v>
      </c>
      <c r="E24" s="1" t="s">
        <v>213</v>
      </c>
      <c r="F24" t="s">
        <v>214</v>
      </c>
      <c r="G24" t="s">
        <v>268</v>
      </c>
      <c r="H24" t="s">
        <v>269</v>
      </c>
      <c r="I24" s="1" t="s">
        <v>270</v>
      </c>
      <c r="J24" s="1" t="s">
        <v>254</v>
      </c>
      <c r="K24" s="1" t="s">
        <v>229</v>
      </c>
      <c r="L24" s="1" t="s">
        <v>230</v>
      </c>
      <c r="M24" t="s">
        <v>263</v>
      </c>
      <c r="N24" s="1" t="s">
        <v>264</v>
      </c>
    </row>
    <row r="25" spans="1:20" ht="12.75">
      <c r="A25">
        <v>24</v>
      </c>
      <c r="B25" s="1" t="s">
        <v>227</v>
      </c>
      <c r="C25" t="s">
        <v>250</v>
      </c>
      <c r="D25" s="1" t="s">
        <v>239</v>
      </c>
      <c r="E25" s="1" t="s">
        <v>240</v>
      </c>
      <c r="F25" t="s">
        <v>241</v>
      </c>
      <c r="G25" t="s">
        <v>235</v>
      </c>
      <c r="H25" t="s">
        <v>251</v>
      </c>
      <c r="I25" s="1" t="s">
        <v>365</v>
      </c>
      <c r="J25" s="1" t="s">
        <v>218</v>
      </c>
      <c r="K25" s="1" t="s">
        <v>229</v>
      </c>
      <c r="L25" s="1" t="s">
        <v>230</v>
      </c>
      <c r="M25" t="s">
        <v>221</v>
      </c>
      <c r="N25" s="1" t="s">
        <v>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19"/>
  <sheetViews>
    <sheetView workbookViewId="0" topLeftCell="A2">
      <selection activeCell="A1" sqref="A1:O19"/>
    </sheetView>
  </sheetViews>
  <sheetFormatPr defaultColWidth="9.140625" defaultRowHeight="12.75"/>
  <cols>
    <col min="10" max="11" width="9.140625" style="3" customWidth="1"/>
  </cols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196</v>
      </c>
      <c r="C2" s="1" t="s">
        <v>212</v>
      </c>
      <c r="D2" t="s">
        <v>214</v>
      </c>
      <c r="E2" t="s">
        <v>223</v>
      </c>
      <c r="F2" t="s">
        <v>224</v>
      </c>
      <c r="G2" s="1" t="s">
        <v>225</v>
      </c>
      <c r="I2" s="1" t="s">
        <v>296</v>
      </c>
      <c r="J2" t="s">
        <v>297</v>
      </c>
      <c r="K2" t="s">
        <v>246</v>
      </c>
    </row>
    <row r="3" spans="1:15" ht="12.75">
      <c r="A3">
        <v>2</v>
      </c>
      <c r="B3" t="s">
        <v>196</v>
      </c>
      <c r="C3" s="1" t="s">
        <v>212</v>
      </c>
      <c r="D3" t="s">
        <v>214</v>
      </c>
      <c r="E3" t="s">
        <v>280</v>
      </c>
      <c r="F3" t="s">
        <v>298</v>
      </c>
      <c r="G3" s="1" t="s">
        <v>299</v>
      </c>
      <c r="I3" s="1" t="s">
        <v>296</v>
      </c>
      <c r="J3" t="s">
        <v>297</v>
      </c>
      <c r="K3" t="s">
        <v>300</v>
      </c>
    </row>
    <row r="4" spans="1:15" ht="12.75">
      <c r="A4">
        <v>3</v>
      </c>
      <c r="B4" t="s">
        <v>196</v>
      </c>
      <c r="C4" s="1" t="s">
        <v>212</v>
      </c>
      <c r="D4" t="s">
        <v>214</v>
      </c>
      <c r="E4" t="s">
        <v>268</v>
      </c>
      <c r="F4" t="s">
        <v>269</v>
      </c>
      <c r="G4" s="1" t="s">
        <v>270</v>
      </c>
      <c r="I4" s="1" t="s">
        <v>296</v>
      </c>
      <c r="J4" t="s">
        <v>297</v>
      </c>
      <c r="K4" t="s">
        <v>107</v>
      </c>
    </row>
    <row r="5" spans="1:15" ht="12.75">
      <c r="A5">
        <v>4</v>
      </c>
      <c r="B5" t="s">
        <v>196</v>
      </c>
      <c r="C5" s="1" t="s">
        <v>212</v>
      </c>
      <c r="D5" t="s">
        <v>214</v>
      </c>
      <c r="E5" t="s">
        <v>301</v>
      </c>
      <c r="F5" t="s">
        <v>302</v>
      </c>
      <c r="G5" s="1" t="s">
        <v>303</v>
      </c>
      <c r="I5" s="1" t="s">
        <v>296</v>
      </c>
      <c r="J5" t="s">
        <v>297</v>
      </c>
      <c r="K5" t="s">
        <v>107</v>
      </c>
    </row>
    <row r="6" spans="1:15" ht="12.75">
      <c r="A6">
        <v>5</v>
      </c>
      <c r="B6" t="s">
        <v>196</v>
      </c>
      <c r="C6" s="1" t="s">
        <v>212</v>
      </c>
      <c r="D6" t="s">
        <v>214</v>
      </c>
      <c r="E6" t="s">
        <v>247</v>
      </c>
      <c r="F6" t="s">
        <v>248</v>
      </c>
      <c r="G6" s="1" t="s">
        <v>249</v>
      </c>
      <c r="I6" s="1" t="s">
        <v>296</v>
      </c>
      <c r="J6" t="s">
        <v>297</v>
      </c>
      <c r="K6" t="s">
        <v>107</v>
      </c>
    </row>
    <row r="7" spans="1:15" ht="12.75">
      <c r="A7">
        <v>6</v>
      </c>
      <c r="B7" t="s">
        <v>196</v>
      </c>
      <c r="C7" s="1" t="s">
        <v>212</v>
      </c>
      <c r="D7" t="s">
        <v>214</v>
      </c>
      <c r="E7" t="s">
        <v>235</v>
      </c>
      <c r="F7" t="s">
        <v>236</v>
      </c>
      <c r="G7" s="1" t="s">
        <v>237</v>
      </c>
      <c r="I7" s="1" t="s">
        <v>296</v>
      </c>
      <c r="J7" t="s">
        <v>297</v>
      </c>
      <c r="K7" t="s">
        <v>107</v>
      </c>
    </row>
    <row r="8" spans="1:15" ht="12.75">
      <c r="A8">
        <v>7</v>
      </c>
      <c r="B8" t="s">
        <v>196</v>
      </c>
      <c r="C8" s="1" t="s">
        <v>212</v>
      </c>
      <c r="D8" t="s">
        <v>214</v>
      </c>
      <c r="E8" t="s">
        <v>215</v>
      </c>
      <c r="F8" t="s">
        <v>216</v>
      </c>
      <c r="G8" s="1" t="s">
        <v>217</v>
      </c>
      <c r="I8" s="1" t="s">
        <v>296</v>
      </c>
      <c r="J8" t="s">
        <v>297</v>
      </c>
      <c r="K8" t="s">
        <v>107</v>
      </c>
    </row>
    <row r="9" spans="1:15" ht="12.75">
      <c r="A9">
        <v>8</v>
      </c>
      <c r="B9" t="s">
        <v>196</v>
      </c>
      <c r="C9" s="1" t="s">
        <v>212</v>
      </c>
      <c r="D9" t="s">
        <v>214</v>
      </c>
      <c r="E9" t="s">
        <v>256</v>
      </c>
      <c r="F9" t="s">
        <v>257</v>
      </c>
      <c r="G9" s="1" t="s">
        <v>258</v>
      </c>
      <c r="I9" s="1" t="s">
        <v>296</v>
      </c>
      <c r="J9" t="s">
        <v>297</v>
      </c>
      <c r="K9" t="s">
        <v>304</v>
      </c>
      <c r="L9" t="s">
        <v>305</v>
      </c>
    </row>
    <row r="10" spans="1:15" ht="12.75">
      <c r="A10">
        <v>9</v>
      </c>
      <c r="B10" t="s">
        <v>196</v>
      </c>
      <c r="C10" s="1" t="s">
        <v>212</v>
      </c>
      <c r="D10" t="s">
        <v>214</v>
      </c>
      <c r="E10" t="s">
        <v>306</v>
      </c>
      <c r="F10" t="s">
        <v>307</v>
      </c>
      <c r="G10" s="1" t="s">
        <v>308</v>
      </c>
      <c r="I10" s="1" t="s">
        <v>296</v>
      </c>
      <c r="J10" t="s">
        <v>297</v>
      </c>
      <c r="K10" t="s">
        <v>107</v>
      </c>
    </row>
    <row r="11" spans="1:15" ht="12.75">
      <c r="A11">
        <v>10</v>
      </c>
      <c r="B11" t="s">
        <v>196</v>
      </c>
      <c r="C11" s="1" t="s">
        <v>212</v>
      </c>
      <c r="D11" t="s">
        <v>214</v>
      </c>
      <c r="E11" t="s">
        <v>285</v>
      </c>
      <c r="F11" t="s">
        <v>286</v>
      </c>
      <c r="G11" s="1" t="s">
        <v>287</v>
      </c>
      <c r="I11" s="1" t="s">
        <v>296</v>
      </c>
      <c r="J11" t="s">
        <v>297</v>
      </c>
      <c r="K11" t="s">
        <v>107</v>
      </c>
    </row>
    <row r="12" spans="1:15" ht="12.75">
      <c r="A12">
        <v>11</v>
      </c>
      <c r="B12" t="s">
        <v>196</v>
      </c>
      <c r="C12" s="1" t="s">
        <v>212</v>
      </c>
      <c r="D12" t="s">
        <v>214</v>
      </c>
      <c r="E12" t="s">
        <v>211</v>
      </c>
      <c r="F12" t="s">
        <v>232</v>
      </c>
      <c r="G12" s="1" t="s">
        <v>233</v>
      </c>
      <c r="I12" s="1" t="s">
        <v>296</v>
      </c>
      <c r="J12" t="s">
        <v>297</v>
      </c>
      <c r="K12" t="s">
        <v>107</v>
      </c>
    </row>
    <row r="13" spans="1:15" ht="12.75">
      <c r="A13">
        <v>12</v>
      </c>
      <c r="B13" t="s">
        <v>196</v>
      </c>
      <c r="C13" s="1" t="s">
        <v>212</v>
      </c>
      <c r="D13" t="s">
        <v>214</v>
      </c>
      <c r="E13" t="s">
        <v>309</v>
      </c>
      <c r="F13" t="s">
        <v>310</v>
      </c>
      <c r="G13" s="1" t="s">
        <v>311</v>
      </c>
      <c r="I13" s="1" t="s">
        <v>312</v>
      </c>
      <c r="J13" t="s">
        <v>107</v>
      </c>
      <c r="K13" t="s">
        <v>107</v>
      </c>
    </row>
    <row r="14" spans="1:15" ht="12.75">
      <c r="A14">
        <v>13</v>
      </c>
      <c r="B14" t="s">
        <v>196</v>
      </c>
      <c r="C14" s="1" t="s">
        <v>212</v>
      </c>
      <c r="D14" t="s">
        <v>214</v>
      </c>
      <c r="E14" t="s">
        <v>214</v>
      </c>
      <c r="F14" t="s">
        <v>313</v>
      </c>
      <c r="G14" s="1" t="s">
        <v>314</v>
      </c>
      <c r="I14" s="1" t="s">
        <v>312</v>
      </c>
      <c r="J14" t="s">
        <v>246</v>
      </c>
      <c r="K14" t="s">
        <v>107</v>
      </c>
    </row>
    <row r="15" spans="1:15" ht="12.75">
      <c r="A15">
        <v>14</v>
      </c>
      <c r="B15" t="s">
        <v>196</v>
      </c>
      <c r="C15" s="1" t="s">
        <v>212</v>
      </c>
      <c r="D15" t="s">
        <v>214</v>
      </c>
      <c r="E15" t="s">
        <v>259</v>
      </c>
      <c r="F15" t="s">
        <v>315</v>
      </c>
      <c r="G15" s="1" t="s">
        <v>316</v>
      </c>
      <c r="I15" s="1" t="s">
        <v>312</v>
      </c>
      <c r="J15" t="s">
        <v>300</v>
      </c>
      <c r="K15" t="s">
        <v>107</v>
      </c>
    </row>
    <row r="16" spans="1:15" ht="12.75">
      <c r="A16">
        <v>15</v>
      </c>
      <c r="B16" t="s">
        <v>196</v>
      </c>
      <c r="C16" s="1" t="s">
        <v>212</v>
      </c>
      <c r="D16" t="s">
        <v>214</v>
      </c>
      <c r="E16" t="s">
        <v>317</v>
      </c>
      <c r="F16" t="s">
        <v>318</v>
      </c>
      <c r="G16" s="1" t="s">
        <v>319</v>
      </c>
      <c r="I16" s="1" t="s">
        <v>312</v>
      </c>
      <c r="J16" t="s">
        <v>107</v>
      </c>
      <c r="K16" t="s">
        <v>107</v>
      </c>
    </row>
    <row r="17" spans="1:15" ht="12.75">
      <c r="A17">
        <v>16</v>
      </c>
      <c r="B17" t="s">
        <v>196</v>
      </c>
      <c r="C17" s="1" t="s">
        <v>212</v>
      </c>
      <c r="D17" t="s">
        <v>214</v>
      </c>
      <c r="E17" t="s">
        <v>320</v>
      </c>
      <c r="F17" t="s">
        <v>321</v>
      </c>
      <c r="G17" s="1" t="s">
        <v>322</v>
      </c>
      <c r="I17" s="1" t="s">
        <v>312</v>
      </c>
      <c r="J17" t="s">
        <v>304</v>
      </c>
      <c r="K17" t="s">
        <v>107</v>
      </c>
    </row>
    <row r="18" spans="1:15" ht="12.75">
      <c r="A18">
        <v>17</v>
      </c>
      <c r="B18" t="s">
        <v>196</v>
      </c>
      <c r="C18" s="1" t="s">
        <v>212</v>
      </c>
      <c r="D18" t="s">
        <v>214</v>
      </c>
      <c r="E18" t="s">
        <v>323</v>
      </c>
      <c r="F18" t="s">
        <v>324</v>
      </c>
      <c r="G18" s="1" t="s">
        <v>325</v>
      </c>
      <c r="I18" s="1" t="s">
        <v>312</v>
      </c>
      <c r="J18" t="s">
        <v>107</v>
      </c>
      <c r="K18" t="s">
        <v>107</v>
      </c>
    </row>
    <row r="19" spans="1:15" ht="12.75">
      <c r="A19">
        <v>18</v>
      </c>
      <c r="B19" t="s">
        <v>196</v>
      </c>
      <c r="C19" s="1" t="s">
        <v>212</v>
      </c>
      <c r="D19" t="s">
        <v>214</v>
      </c>
      <c r="E19" t="s">
        <v>326</v>
      </c>
      <c r="F19" t="s">
        <v>327</v>
      </c>
      <c r="G19" s="1" t="s">
        <v>328</v>
      </c>
      <c r="I19" s="1" t="s">
        <v>312</v>
      </c>
      <c r="J19" t="s">
        <v>107</v>
      </c>
      <c r="K19" t="s">
        <v>107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workbookViewId="0" topLeftCell="A1">
      <selection activeCell="E12" sqref="E12"/>
    </sheetView>
  </sheetViews>
  <sheetFormatPr defaultColWidth="9.140625" defaultRowHeight="12.75"/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196</v>
      </c>
      <c r="C2" s="1" t="s">
        <v>239</v>
      </c>
      <c r="D2" t="s">
        <v>241</v>
      </c>
      <c r="E2" t="s">
        <v>280</v>
      </c>
      <c r="F2" t="s">
        <v>281</v>
      </c>
      <c r="G2" s="1" t="s">
        <v>282</v>
      </c>
      <c r="I2" s="1" t="s">
        <v>296</v>
      </c>
      <c r="J2" t="s">
        <v>297</v>
      </c>
    </row>
    <row r="3" spans="1:15" ht="12.75">
      <c r="A3">
        <v>2</v>
      </c>
      <c r="B3" t="s">
        <v>196</v>
      </c>
      <c r="C3" s="1" t="s">
        <v>239</v>
      </c>
      <c r="D3" t="s">
        <v>241</v>
      </c>
      <c r="E3" t="s">
        <v>329</v>
      </c>
      <c r="F3" t="s">
        <v>330</v>
      </c>
      <c r="G3" s="1" t="s">
        <v>331</v>
      </c>
      <c r="I3" s="1" t="s">
        <v>296</v>
      </c>
      <c r="J3" t="s">
        <v>297</v>
      </c>
      <c r="K3" t="s">
        <v>332</v>
      </c>
    </row>
    <row r="4" spans="1:15" ht="12.75">
      <c r="A4">
        <v>3</v>
      </c>
      <c r="B4" t="s">
        <v>196</v>
      </c>
      <c r="C4" s="1" t="s">
        <v>239</v>
      </c>
      <c r="D4" t="s">
        <v>241</v>
      </c>
      <c r="E4" t="s">
        <v>247</v>
      </c>
      <c r="F4" t="s">
        <v>333</v>
      </c>
      <c r="G4" s="1" t="s">
        <v>334</v>
      </c>
      <c r="I4" s="1" t="s">
        <v>296</v>
      </c>
      <c r="J4" t="s">
        <v>297</v>
      </c>
      <c r="K4" t="s">
        <v>335</v>
      </c>
      <c r="L4" t="s">
        <v>336</v>
      </c>
    </row>
    <row r="5" spans="1:15" ht="12.75">
      <c r="A5">
        <v>4</v>
      </c>
      <c r="B5" t="s">
        <v>196</v>
      </c>
      <c r="C5" s="1" t="s">
        <v>239</v>
      </c>
      <c r="D5" t="s">
        <v>241</v>
      </c>
      <c r="E5" t="s">
        <v>235</v>
      </c>
      <c r="F5" t="s">
        <v>251</v>
      </c>
      <c r="G5" s="1" t="s">
        <v>252</v>
      </c>
      <c r="I5" s="1" t="s">
        <v>296</v>
      </c>
      <c r="J5" t="s">
        <v>297</v>
      </c>
    </row>
    <row r="6" spans="1:15" ht="12.75">
      <c r="A6">
        <v>5</v>
      </c>
      <c r="B6" t="s">
        <v>196</v>
      </c>
      <c r="C6" s="1" t="s">
        <v>239</v>
      </c>
      <c r="D6" t="s">
        <v>241</v>
      </c>
      <c r="E6" t="s">
        <v>255</v>
      </c>
      <c r="F6" t="s">
        <v>337</v>
      </c>
      <c r="G6" s="1" t="s">
        <v>338</v>
      </c>
      <c r="I6" s="1" t="s">
        <v>296</v>
      </c>
      <c r="J6" t="s">
        <v>297</v>
      </c>
    </row>
    <row r="7" spans="1:15" ht="12.75">
      <c r="A7">
        <v>6</v>
      </c>
      <c r="B7" t="s">
        <v>196</v>
      </c>
      <c r="C7" s="1" t="s">
        <v>239</v>
      </c>
      <c r="D7" t="s">
        <v>241</v>
      </c>
      <c r="E7" t="s">
        <v>339</v>
      </c>
      <c r="F7" t="s">
        <v>340</v>
      </c>
      <c r="G7" s="1" t="s">
        <v>341</v>
      </c>
      <c r="I7" s="1" t="s">
        <v>296</v>
      </c>
      <c r="J7" t="s">
        <v>297</v>
      </c>
      <c r="K7" t="s">
        <v>342</v>
      </c>
    </row>
    <row r="8" spans="1:15" ht="12.75">
      <c r="A8">
        <v>7</v>
      </c>
      <c r="B8" t="s">
        <v>196</v>
      </c>
      <c r="C8" s="1" t="s">
        <v>239</v>
      </c>
      <c r="D8" t="s">
        <v>241</v>
      </c>
      <c r="E8" t="s">
        <v>343</v>
      </c>
      <c r="F8" t="s">
        <v>344</v>
      </c>
      <c r="G8" s="1" t="s">
        <v>345</v>
      </c>
      <c r="I8" s="1" t="s">
        <v>296</v>
      </c>
      <c r="J8" t="s">
        <v>297</v>
      </c>
    </row>
    <row r="9" spans="1:15" ht="12.75">
      <c r="A9">
        <v>8</v>
      </c>
      <c r="B9" t="s">
        <v>196</v>
      </c>
      <c r="C9" s="1" t="s">
        <v>239</v>
      </c>
      <c r="D9" t="s">
        <v>241</v>
      </c>
      <c r="E9" t="s">
        <v>346</v>
      </c>
      <c r="F9" t="s">
        <v>347</v>
      </c>
      <c r="G9" s="1" t="s">
        <v>348</v>
      </c>
      <c r="I9" s="1" t="s">
        <v>296</v>
      </c>
      <c r="J9" t="s">
        <v>297</v>
      </c>
    </row>
    <row r="10" spans="1:15" ht="12.75">
      <c r="A10">
        <v>9</v>
      </c>
      <c r="B10" t="s">
        <v>196</v>
      </c>
      <c r="C10" s="1" t="s">
        <v>239</v>
      </c>
      <c r="D10" t="s">
        <v>241</v>
      </c>
      <c r="E10" t="s">
        <v>289</v>
      </c>
      <c r="F10" t="s">
        <v>290</v>
      </c>
      <c r="G10" s="1" t="s">
        <v>291</v>
      </c>
      <c r="I10" s="1" t="s">
        <v>296</v>
      </c>
      <c r="J10" t="s">
        <v>297</v>
      </c>
    </row>
    <row r="11" spans="1:15" ht="12.75">
      <c r="A11">
        <v>10</v>
      </c>
      <c r="B11" t="s">
        <v>196</v>
      </c>
      <c r="C11" s="1" t="s">
        <v>239</v>
      </c>
      <c r="D11" t="s">
        <v>241</v>
      </c>
      <c r="E11" t="s">
        <v>211</v>
      </c>
      <c r="F11" t="s">
        <v>242</v>
      </c>
      <c r="G11" s="1" t="s">
        <v>243</v>
      </c>
      <c r="I11" s="1" t="s">
        <v>296</v>
      </c>
      <c r="J11" t="s">
        <v>297</v>
      </c>
    </row>
    <row r="12" spans="1:15" ht="12.75">
      <c r="A12">
        <v>11</v>
      </c>
      <c r="B12" t="s">
        <v>196</v>
      </c>
      <c r="C12" s="1" t="s">
        <v>239</v>
      </c>
      <c r="D12" t="s">
        <v>241</v>
      </c>
      <c r="E12">
        <v>31</v>
      </c>
      <c r="F12" t="s">
        <v>273</v>
      </c>
      <c r="G12" s="1" t="s">
        <v>362</v>
      </c>
      <c r="I12" s="1" t="s">
        <v>296</v>
      </c>
      <c r="J12" t="s">
        <v>297</v>
      </c>
      <c r="L12" t="s">
        <v>289</v>
      </c>
    </row>
    <row r="13" spans="1:15" ht="12.75">
      <c r="A13">
        <v>12</v>
      </c>
      <c r="B13" t="s">
        <v>196</v>
      </c>
      <c r="C13" s="1" t="s">
        <v>239</v>
      </c>
      <c r="D13" t="s">
        <v>241</v>
      </c>
      <c r="E13" t="s">
        <v>301</v>
      </c>
      <c r="F13" t="s">
        <v>349</v>
      </c>
      <c r="G13" s="1" t="s">
        <v>350</v>
      </c>
      <c r="I13" s="1" t="s">
        <v>312</v>
      </c>
      <c r="J13" t="s">
        <v>332</v>
      </c>
      <c r="L13" t="s">
        <v>284</v>
      </c>
    </row>
    <row r="14" spans="1:15" ht="12.75">
      <c r="A14">
        <v>13</v>
      </c>
      <c r="B14" t="s">
        <v>196</v>
      </c>
      <c r="C14" s="1" t="s">
        <v>239</v>
      </c>
      <c r="D14" t="s">
        <v>241</v>
      </c>
      <c r="E14" t="s">
        <v>275</v>
      </c>
      <c r="F14" t="s">
        <v>276</v>
      </c>
      <c r="G14" s="1" t="s">
        <v>277</v>
      </c>
      <c r="I14" s="1" t="s">
        <v>312</v>
      </c>
      <c r="J14" t="s">
        <v>342</v>
      </c>
    </row>
    <row r="15" spans="1:15" ht="12.75">
      <c r="A15">
        <v>14</v>
      </c>
      <c r="B15" t="s">
        <v>196</v>
      </c>
      <c r="C15" s="1" t="s">
        <v>239</v>
      </c>
      <c r="D15" t="s">
        <v>241</v>
      </c>
      <c r="E15" t="s">
        <v>214</v>
      </c>
      <c r="F15" t="s">
        <v>351</v>
      </c>
      <c r="G15" s="1" t="s">
        <v>352</v>
      </c>
      <c r="I15" s="1" t="s">
        <v>312</v>
      </c>
    </row>
    <row r="16" spans="1:15" ht="12.75">
      <c r="A16">
        <v>15</v>
      </c>
      <c r="B16" t="s">
        <v>196</v>
      </c>
      <c r="C16" s="1" t="s">
        <v>239</v>
      </c>
      <c r="D16" t="s">
        <v>241</v>
      </c>
      <c r="E16" t="s">
        <v>320</v>
      </c>
      <c r="F16" t="s">
        <v>353</v>
      </c>
      <c r="G16" s="1" t="s">
        <v>354</v>
      </c>
      <c r="I16" s="1" t="s">
        <v>312</v>
      </c>
    </row>
    <row r="17" spans="1:15" ht="12.75">
      <c r="A17">
        <v>16</v>
      </c>
      <c r="B17" t="s">
        <v>196</v>
      </c>
      <c r="C17" s="1" t="s">
        <v>239</v>
      </c>
      <c r="D17" t="s">
        <v>241</v>
      </c>
      <c r="E17" t="s">
        <v>262</v>
      </c>
      <c r="F17" t="s">
        <v>355</v>
      </c>
      <c r="G17" s="1" t="s">
        <v>356</v>
      </c>
      <c r="I17" s="1" t="s">
        <v>312</v>
      </c>
    </row>
    <row r="18" spans="1:15" ht="12.75">
      <c r="A18">
        <v>17</v>
      </c>
      <c r="B18" t="s">
        <v>196</v>
      </c>
      <c r="C18" s="1" t="s">
        <v>239</v>
      </c>
      <c r="D18" t="s">
        <v>241</v>
      </c>
      <c r="E18" t="s">
        <v>336</v>
      </c>
      <c r="F18" t="s">
        <v>357</v>
      </c>
      <c r="G18" s="1" t="s">
        <v>358</v>
      </c>
      <c r="I18" s="1" t="s">
        <v>312</v>
      </c>
      <c r="J18" t="s">
        <v>335</v>
      </c>
    </row>
    <row r="19" spans="1:15" ht="12.75">
      <c r="A19">
        <v>18</v>
      </c>
      <c r="B19" t="s">
        <v>196</v>
      </c>
      <c r="C19" s="1" t="s">
        <v>239</v>
      </c>
      <c r="D19" t="s">
        <v>241</v>
      </c>
      <c r="E19" t="s">
        <v>359</v>
      </c>
      <c r="F19" t="s">
        <v>360</v>
      </c>
      <c r="G19" s="1" t="s">
        <v>361</v>
      </c>
      <c r="I19" s="1" t="s">
        <v>312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C4</cp:lastModifiedBy>
  <cp:lastPrinted>2004-04-23T01:23:26Z</cp:lastPrinted>
  <dcterms:created xsi:type="dcterms:W3CDTF">2003-12-03T16:38:14Z</dcterms:created>
  <dcterms:modified xsi:type="dcterms:W3CDTF">2004-06-22T01:59:43Z</dcterms:modified>
  <cp:category/>
  <cp:version/>
  <cp:contentType/>
  <cp:contentStatus/>
</cp:coreProperties>
</file>